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R-NODE01\Ekonomika\Прогноз 2023-2025\Формы для Министерства\Труд\"/>
    </mc:Choice>
  </mc:AlternateContent>
  <workbookProtection workbookPassword="CC21" lockStructure="1"/>
  <bookViews>
    <workbookView xWindow="0" yWindow="0" windowWidth="19200" windowHeight="11595" tabRatio="601"/>
  </bookViews>
  <sheets>
    <sheet name="Лист2" sheetId="2" r:id="rId1"/>
    <sheet name="Лист3" sheetId="3" r:id="rId2"/>
  </sheets>
  <definedNames>
    <definedName name="_xlnm.Print_Titles" localSheetId="0">Лист2!$6:$7</definedName>
    <definedName name="_xlnm.Print_Area" localSheetId="0">Лист2!$A$1:$K$440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5" i="2" l="1"/>
  <c r="K435" i="2"/>
  <c r="I435" i="2"/>
  <c r="H435" i="2"/>
  <c r="G435" i="2"/>
  <c r="E435" i="2"/>
  <c r="F435" i="2"/>
  <c r="D435" i="2"/>
  <c r="D397" i="2"/>
  <c r="D396" i="2"/>
  <c r="C396" i="2"/>
  <c r="J429" i="2"/>
  <c r="F429" i="2"/>
  <c r="D429" i="2"/>
  <c r="J431" i="2"/>
  <c r="K431" i="2"/>
  <c r="I431" i="2"/>
  <c r="H431" i="2"/>
  <c r="G431" i="2"/>
  <c r="E431" i="2"/>
  <c r="F431" i="2"/>
  <c r="D431" i="2"/>
  <c r="D428" i="2"/>
  <c r="E428" i="2"/>
  <c r="F428" i="2"/>
  <c r="G428" i="2"/>
  <c r="H428" i="2"/>
  <c r="I428" i="2"/>
  <c r="J428" i="2"/>
  <c r="K428" i="2"/>
  <c r="K429" i="2" s="1"/>
  <c r="C428" i="2"/>
  <c r="K423" i="2"/>
  <c r="D423" i="2"/>
  <c r="J425" i="2"/>
  <c r="K425" i="2"/>
  <c r="I425" i="2"/>
  <c r="H425" i="2"/>
  <c r="G425" i="2"/>
  <c r="E425" i="2"/>
  <c r="F425" i="2"/>
  <c r="D425" i="2"/>
  <c r="D422" i="2"/>
  <c r="E422" i="2"/>
  <c r="F422" i="2"/>
  <c r="G422" i="2"/>
  <c r="H422" i="2"/>
  <c r="I422" i="2"/>
  <c r="I423" i="2" s="1"/>
  <c r="J422" i="2"/>
  <c r="J423" i="2" s="1"/>
  <c r="K422" i="2"/>
  <c r="C422" i="2"/>
  <c r="G417" i="2"/>
  <c r="D416" i="2"/>
  <c r="E416" i="2"/>
  <c r="F416" i="2"/>
  <c r="G416" i="2"/>
  <c r="H416" i="2"/>
  <c r="I416" i="2"/>
  <c r="J416" i="2"/>
  <c r="K416" i="2"/>
  <c r="E417" i="2"/>
  <c r="F417" i="2"/>
  <c r="D417" i="2"/>
  <c r="J421" i="2"/>
  <c r="K421" i="2"/>
  <c r="I421" i="2"/>
  <c r="H421" i="2"/>
  <c r="G421" i="2"/>
  <c r="E421" i="2"/>
  <c r="F421" i="2"/>
  <c r="D421" i="2"/>
  <c r="J419" i="2"/>
  <c r="K419" i="2"/>
  <c r="I419" i="2"/>
  <c r="H419" i="2"/>
  <c r="G419" i="2"/>
  <c r="E419" i="2"/>
  <c r="F419" i="2"/>
  <c r="D419" i="2"/>
  <c r="C416" i="2"/>
  <c r="I411" i="2"/>
  <c r="E411" i="2"/>
  <c r="F411" i="2"/>
  <c r="D411" i="2"/>
  <c r="D410" i="2"/>
  <c r="E410" i="2"/>
  <c r="F410" i="2"/>
  <c r="H411" i="2" s="1"/>
  <c r="G410" i="2"/>
  <c r="G411" i="2" s="1"/>
  <c r="H410" i="2"/>
  <c r="I410" i="2"/>
  <c r="J410" i="2"/>
  <c r="J411" i="2" s="1"/>
  <c r="K410" i="2"/>
  <c r="K411" i="2" s="1"/>
  <c r="C410" i="2"/>
  <c r="J413" i="2"/>
  <c r="K413" i="2"/>
  <c r="I413" i="2"/>
  <c r="H413" i="2"/>
  <c r="G413" i="2"/>
  <c r="E413" i="2"/>
  <c r="F413" i="2"/>
  <c r="D413" i="2"/>
  <c r="J407" i="2"/>
  <c r="K407" i="2"/>
  <c r="I407" i="2"/>
  <c r="H407" i="2"/>
  <c r="G407" i="2"/>
  <c r="D405" i="2"/>
  <c r="E407" i="2"/>
  <c r="F407" i="2"/>
  <c r="D407" i="2"/>
  <c r="D404" i="2"/>
  <c r="E404" i="2"/>
  <c r="F404" i="2"/>
  <c r="G404" i="2"/>
  <c r="H404" i="2"/>
  <c r="I404" i="2"/>
  <c r="J404" i="2"/>
  <c r="K404" i="2"/>
  <c r="C404" i="2"/>
  <c r="D399" i="2"/>
  <c r="D398" i="2"/>
  <c r="E398" i="2"/>
  <c r="E399" i="2" s="1"/>
  <c r="F398" i="2"/>
  <c r="G398" i="2"/>
  <c r="G399" i="2" s="1"/>
  <c r="H398" i="2"/>
  <c r="I398" i="2"/>
  <c r="J398" i="2"/>
  <c r="K398" i="2"/>
  <c r="C398" i="2"/>
  <c r="J401" i="2"/>
  <c r="K401" i="2"/>
  <c r="I401" i="2"/>
  <c r="H401" i="2"/>
  <c r="G401" i="2"/>
  <c r="E401" i="2"/>
  <c r="F401" i="2"/>
  <c r="D401" i="2"/>
  <c r="J395" i="2"/>
  <c r="K395" i="2"/>
  <c r="I395" i="2"/>
  <c r="H395" i="2"/>
  <c r="G395" i="2"/>
  <c r="E395" i="2"/>
  <c r="F395" i="2"/>
  <c r="D395" i="2"/>
  <c r="D394" i="2"/>
  <c r="E394" i="2"/>
  <c r="F394" i="2"/>
  <c r="G394" i="2"/>
  <c r="H394" i="2"/>
  <c r="J394" i="2"/>
  <c r="K394" i="2"/>
  <c r="C394" i="2"/>
  <c r="K417" i="2" l="1"/>
  <c r="J417" i="2"/>
  <c r="I396" i="2"/>
  <c r="I417" i="2"/>
  <c r="H417" i="2"/>
  <c r="K396" i="2"/>
  <c r="I429" i="2"/>
  <c r="G429" i="2"/>
  <c r="H429" i="2"/>
  <c r="E429" i="2"/>
  <c r="G423" i="2"/>
  <c r="H423" i="2"/>
  <c r="F423" i="2"/>
  <c r="E423" i="2"/>
  <c r="K405" i="2"/>
  <c r="I405" i="2"/>
  <c r="G405" i="2"/>
  <c r="J396" i="2"/>
  <c r="J405" i="2"/>
  <c r="H405" i="2"/>
  <c r="H396" i="2"/>
  <c r="F405" i="2"/>
  <c r="E405" i="2"/>
  <c r="K397" i="2"/>
  <c r="K399" i="2"/>
  <c r="I399" i="2"/>
  <c r="G396" i="2"/>
  <c r="I397" i="2" s="1"/>
  <c r="H399" i="2"/>
  <c r="J399" i="2"/>
  <c r="F396" i="2"/>
  <c r="E396" i="2"/>
  <c r="F399" i="2"/>
  <c r="J397" i="2" l="1"/>
  <c r="H397" i="2"/>
  <c r="E397" i="2"/>
  <c r="F397" i="2"/>
  <c r="G397" i="2"/>
  <c r="F16" i="2" l="1"/>
  <c r="I54" i="2"/>
  <c r="K26" i="2" l="1"/>
  <c r="D20" i="2"/>
  <c r="D182" i="2" l="1"/>
  <c r="E182" i="2"/>
  <c r="F182" i="2"/>
  <c r="G182" i="2"/>
  <c r="H182" i="2"/>
  <c r="I182" i="2"/>
  <c r="J182" i="2"/>
  <c r="K182" i="2"/>
  <c r="D388" i="2"/>
  <c r="J392" i="2"/>
  <c r="K392" i="2"/>
  <c r="I392" i="2"/>
  <c r="H392" i="2"/>
  <c r="G392" i="2"/>
  <c r="E392" i="2"/>
  <c r="F392" i="2"/>
  <c r="D392" i="2"/>
  <c r="J390" i="2"/>
  <c r="K390" i="2"/>
  <c r="I390" i="2"/>
  <c r="H390" i="2"/>
  <c r="G390" i="2"/>
  <c r="E390" i="2"/>
  <c r="F390" i="2"/>
  <c r="D390" i="2"/>
  <c r="D387" i="2"/>
  <c r="E387" i="2"/>
  <c r="F387" i="2"/>
  <c r="G387" i="2"/>
  <c r="G388" i="2" s="1"/>
  <c r="H387" i="2"/>
  <c r="I387" i="2"/>
  <c r="J387" i="2"/>
  <c r="K387" i="2"/>
  <c r="K388" i="2" s="1"/>
  <c r="C387" i="2"/>
  <c r="J386" i="2"/>
  <c r="K386" i="2"/>
  <c r="I386" i="2"/>
  <c r="H386" i="2"/>
  <c r="G386" i="2"/>
  <c r="E386" i="2"/>
  <c r="F386" i="2"/>
  <c r="D386" i="2"/>
  <c r="D377" i="2"/>
  <c r="K377" i="2"/>
  <c r="C377" i="2"/>
  <c r="D379" i="2"/>
  <c r="E379" i="2"/>
  <c r="F379" i="2"/>
  <c r="F377" i="2" s="1"/>
  <c r="G379" i="2"/>
  <c r="H379" i="2"/>
  <c r="H377" i="2" s="1"/>
  <c r="I379" i="2"/>
  <c r="J379" i="2"/>
  <c r="J377" i="2" s="1"/>
  <c r="K379" i="2"/>
  <c r="K380" i="2" s="1"/>
  <c r="C379" i="2"/>
  <c r="J376" i="2"/>
  <c r="K376" i="2"/>
  <c r="I376" i="2"/>
  <c r="H376" i="2"/>
  <c r="G376" i="2"/>
  <c r="E376" i="2"/>
  <c r="F376" i="2"/>
  <c r="D376" i="2"/>
  <c r="E348" i="2"/>
  <c r="D350" i="2"/>
  <c r="D348" i="2" s="1"/>
  <c r="E350" i="2"/>
  <c r="F350" i="2"/>
  <c r="F348" i="2" s="1"/>
  <c r="G350" i="2"/>
  <c r="G348" i="2" s="1"/>
  <c r="G349" i="2" s="1"/>
  <c r="H350" i="2"/>
  <c r="I350" i="2"/>
  <c r="I351" i="2" s="1"/>
  <c r="J350" i="2"/>
  <c r="J348" i="2" s="1"/>
  <c r="K350" i="2"/>
  <c r="K348" i="2" s="1"/>
  <c r="C350" i="2"/>
  <c r="C348" i="2" s="1"/>
  <c r="J347" i="2"/>
  <c r="K347" i="2"/>
  <c r="I347" i="2"/>
  <c r="H347" i="2"/>
  <c r="G347" i="2"/>
  <c r="E347" i="2"/>
  <c r="F347" i="2"/>
  <c r="D347" i="2"/>
  <c r="C333" i="2"/>
  <c r="D335" i="2"/>
  <c r="D336" i="2" s="1"/>
  <c r="E335" i="2"/>
  <c r="F335" i="2"/>
  <c r="F333" i="2" s="1"/>
  <c r="G335" i="2"/>
  <c r="G333" i="2" s="1"/>
  <c r="H335" i="2"/>
  <c r="I335" i="2"/>
  <c r="I333" i="2" s="1"/>
  <c r="J335" i="2"/>
  <c r="J336" i="2" s="1"/>
  <c r="K335" i="2"/>
  <c r="C335" i="2"/>
  <c r="J332" i="2"/>
  <c r="K332" i="2"/>
  <c r="I332" i="2"/>
  <c r="H332" i="2"/>
  <c r="G332" i="2"/>
  <c r="E332" i="2"/>
  <c r="F332" i="2"/>
  <c r="D332" i="2"/>
  <c r="D324" i="2"/>
  <c r="E324" i="2"/>
  <c r="F324" i="2"/>
  <c r="F322" i="2" s="1"/>
  <c r="G324" i="2"/>
  <c r="G322" i="2" s="1"/>
  <c r="H324" i="2"/>
  <c r="I324" i="2"/>
  <c r="I322" i="2" s="1"/>
  <c r="J324" i="2"/>
  <c r="K324" i="2"/>
  <c r="C324" i="2"/>
  <c r="C322" i="2" s="1"/>
  <c r="J319" i="2"/>
  <c r="K319" i="2"/>
  <c r="I319" i="2"/>
  <c r="H319" i="2"/>
  <c r="G319" i="2"/>
  <c r="E319" i="2"/>
  <c r="F319" i="2"/>
  <c r="D319" i="2"/>
  <c r="J321" i="2"/>
  <c r="K321" i="2"/>
  <c r="I321" i="2"/>
  <c r="H321" i="2"/>
  <c r="G321" i="2"/>
  <c r="E321" i="2"/>
  <c r="F321" i="2"/>
  <c r="D321" i="2"/>
  <c r="D316" i="2"/>
  <c r="E316" i="2"/>
  <c r="F316" i="2"/>
  <c r="G316" i="2"/>
  <c r="G317" i="2" s="1"/>
  <c r="H316" i="2"/>
  <c r="I316" i="2"/>
  <c r="J316" i="2"/>
  <c r="K316" i="2"/>
  <c r="C316" i="2"/>
  <c r="J315" i="2"/>
  <c r="K315" i="2"/>
  <c r="I315" i="2"/>
  <c r="H315" i="2"/>
  <c r="G315" i="2"/>
  <c r="E315" i="2"/>
  <c r="F315" i="2"/>
  <c r="D315" i="2"/>
  <c r="D307" i="2"/>
  <c r="D305" i="2" s="1"/>
  <c r="E307" i="2"/>
  <c r="E305" i="2" s="1"/>
  <c r="F307" i="2"/>
  <c r="G307" i="2"/>
  <c r="H307" i="2"/>
  <c r="H305" i="2" s="1"/>
  <c r="I307" i="2"/>
  <c r="J307" i="2"/>
  <c r="K307" i="2"/>
  <c r="C307" i="2"/>
  <c r="C305" i="2" s="1"/>
  <c r="D301" i="2"/>
  <c r="E301" i="2"/>
  <c r="F301" i="2"/>
  <c r="G301" i="2"/>
  <c r="H301" i="2"/>
  <c r="I301" i="2"/>
  <c r="J301" i="2"/>
  <c r="K301" i="2"/>
  <c r="C301" i="2"/>
  <c r="D297" i="2"/>
  <c r="E297" i="2"/>
  <c r="F297" i="2"/>
  <c r="G297" i="2"/>
  <c r="H297" i="2"/>
  <c r="I297" i="2"/>
  <c r="J297" i="2"/>
  <c r="K297" i="2"/>
  <c r="C297" i="2"/>
  <c r="J294" i="2"/>
  <c r="K294" i="2"/>
  <c r="I294" i="2"/>
  <c r="H294" i="2"/>
  <c r="G294" i="2"/>
  <c r="E294" i="2"/>
  <c r="F294" i="2"/>
  <c r="D294" i="2"/>
  <c r="D285" i="2"/>
  <c r="D283" i="2" s="1"/>
  <c r="E285" i="2"/>
  <c r="F285" i="2"/>
  <c r="F283" i="2" s="1"/>
  <c r="G285" i="2"/>
  <c r="G283" i="2" s="1"/>
  <c r="H285" i="2"/>
  <c r="I285" i="2"/>
  <c r="I283" i="2" s="1"/>
  <c r="J285" i="2"/>
  <c r="K285" i="2"/>
  <c r="C285" i="2"/>
  <c r="C283" i="2" s="1"/>
  <c r="J282" i="2"/>
  <c r="K282" i="2"/>
  <c r="I282" i="2"/>
  <c r="H282" i="2"/>
  <c r="G282" i="2"/>
  <c r="E282" i="2"/>
  <c r="F282" i="2"/>
  <c r="D282" i="2"/>
  <c r="D274" i="2"/>
  <c r="D272" i="2" s="1"/>
  <c r="E274" i="2"/>
  <c r="F274" i="2"/>
  <c r="F272" i="2" s="1"/>
  <c r="G274" i="2"/>
  <c r="G272" i="2" s="1"/>
  <c r="H274" i="2"/>
  <c r="I274" i="2"/>
  <c r="I272" i="2" s="1"/>
  <c r="J274" i="2"/>
  <c r="K274" i="2"/>
  <c r="K272" i="2" s="1"/>
  <c r="C274" i="2"/>
  <c r="C272" i="2" s="1"/>
  <c r="J271" i="2"/>
  <c r="K271" i="2"/>
  <c r="I271" i="2"/>
  <c r="H271" i="2"/>
  <c r="G271" i="2"/>
  <c r="E271" i="2"/>
  <c r="F271" i="2"/>
  <c r="D271" i="2"/>
  <c r="J269" i="2"/>
  <c r="K269" i="2"/>
  <c r="I269" i="2"/>
  <c r="H269" i="2"/>
  <c r="G269" i="2"/>
  <c r="E269" i="2"/>
  <c r="F269" i="2"/>
  <c r="D269" i="2"/>
  <c r="D266" i="2"/>
  <c r="E266" i="2"/>
  <c r="F266" i="2"/>
  <c r="G266" i="2"/>
  <c r="H266" i="2"/>
  <c r="I266" i="2"/>
  <c r="J266" i="2"/>
  <c r="K266" i="2"/>
  <c r="C266" i="2"/>
  <c r="J388" i="2" l="1"/>
  <c r="I388" i="2"/>
  <c r="K302" i="2"/>
  <c r="G302" i="2"/>
  <c r="K267" i="2"/>
  <c r="H298" i="2"/>
  <c r="H325" i="2"/>
  <c r="J317" i="2"/>
  <c r="J380" i="2"/>
  <c r="J378" i="2"/>
  <c r="H378" i="2"/>
  <c r="F380" i="2"/>
  <c r="F388" i="2"/>
  <c r="H388" i="2"/>
  <c r="F351" i="2"/>
  <c r="H351" i="2"/>
  <c r="H336" i="2"/>
  <c r="J325" i="2"/>
  <c r="H317" i="2"/>
  <c r="J308" i="2"/>
  <c r="J298" i="2"/>
  <c r="J286" i="2"/>
  <c r="J275" i="2"/>
  <c r="J267" i="2"/>
  <c r="I380" i="2"/>
  <c r="E380" i="2"/>
  <c r="E377" i="2"/>
  <c r="F378" i="2" s="1"/>
  <c r="G380" i="2"/>
  <c r="I348" i="2"/>
  <c r="K349" i="2" s="1"/>
  <c r="F349" i="2"/>
  <c r="I334" i="2"/>
  <c r="K325" i="2"/>
  <c r="I323" i="2"/>
  <c r="I317" i="2"/>
  <c r="K308" i="2"/>
  <c r="I308" i="2"/>
  <c r="K298" i="2"/>
  <c r="K286" i="2"/>
  <c r="I284" i="2"/>
  <c r="K273" i="2"/>
  <c r="I267" i="2"/>
  <c r="I349" i="2"/>
  <c r="J351" i="2"/>
  <c r="J333" i="2"/>
  <c r="E378" i="2"/>
  <c r="E388" i="2"/>
  <c r="G267" i="2"/>
  <c r="H275" i="2"/>
  <c r="I302" i="2"/>
  <c r="K317" i="2"/>
  <c r="K336" i="2"/>
  <c r="K351" i="2"/>
  <c r="G377" i="2"/>
  <c r="G378" i="2" s="1"/>
  <c r="H333" i="2"/>
  <c r="H334" i="2" s="1"/>
  <c r="H348" i="2"/>
  <c r="H380" i="2"/>
  <c r="I377" i="2"/>
  <c r="G351" i="2"/>
  <c r="H267" i="2"/>
  <c r="I273" i="2"/>
  <c r="H286" i="2"/>
  <c r="G298" i="2"/>
  <c r="G308" i="2"/>
  <c r="D380" i="2"/>
  <c r="D378" i="2"/>
  <c r="E349" i="2"/>
  <c r="D349" i="2"/>
  <c r="D351" i="2"/>
  <c r="E351" i="2"/>
  <c r="E336" i="2"/>
  <c r="D333" i="2"/>
  <c r="D334" i="2" s="1"/>
  <c r="E317" i="2"/>
  <c r="K305" i="2"/>
  <c r="G305" i="2"/>
  <c r="G306" i="2" s="1"/>
  <c r="D325" i="2"/>
  <c r="J322" i="2"/>
  <c r="F336" i="2"/>
  <c r="G336" i="2"/>
  <c r="I336" i="2"/>
  <c r="E302" i="2"/>
  <c r="F308" i="2"/>
  <c r="I305" i="2"/>
  <c r="F317" i="2"/>
  <c r="D317" i="2"/>
  <c r="E325" i="2"/>
  <c r="H322" i="2"/>
  <c r="H323" i="2" s="1"/>
  <c r="D322" i="2"/>
  <c r="D323" i="2" s="1"/>
  <c r="K333" i="2"/>
  <c r="K334" i="2" s="1"/>
  <c r="E333" i="2"/>
  <c r="E334" i="2" s="1"/>
  <c r="D306" i="2"/>
  <c r="E306" i="2"/>
  <c r="H272" i="2"/>
  <c r="H273" i="2" s="1"/>
  <c r="H283" i="2"/>
  <c r="H284" i="2" s="1"/>
  <c r="D308" i="2"/>
  <c r="E308" i="2"/>
  <c r="H308" i="2"/>
  <c r="F325" i="2"/>
  <c r="G325" i="2"/>
  <c r="I325" i="2"/>
  <c r="F267" i="2"/>
  <c r="E275" i="2"/>
  <c r="E286" i="2"/>
  <c r="J305" i="2"/>
  <c r="J306" i="2" s="1"/>
  <c r="F305" i="2"/>
  <c r="F306" i="2" s="1"/>
  <c r="K322" i="2"/>
  <c r="K323" i="2" s="1"/>
  <c r="E322" i="2"/>
  <c r="G323" i="2" s="1"/>
  <c r="D273" i="2"/>
  <c r="D284" i="2"/>
  <c r="D298" i="2"/>
  <c r="D275" i="2"/>
  <c r="J272" i="2"/>
  <c r="D286" i="2"/>
  <c r="J283" i="2"/>
  <c r="I295" i="2"/>
  <c r="E298" i="2"/>
  <c r="C295" i="2"/>
  <c r="J295" i="2"/>
  <c r="H295" i="2"/>
  <c r="F295" i="2"/>
  <c r="D295" i="2"/>
  <c r="D267" i="2"/>
  <c r="F275" i="2"/>
  <c r="G275" i="2"/>
  <c r="I275" i="2"/>
  <c r="K275" i="2"/>
  <c r="F286" i="2"/>
  <c r="G286" i="2"/>
  <c r="I286" i="2"/>
  <c r="K295" i="2"/>
  <c r="G295" i="2"/>
  <c r="F302" i="2"/>
  <c r="J302" i="2"/>
  <c r="F298" i="2"/>
  <c r="I298" i="2"/>
  <c r="E267" i="2"/>
  <c r="E272" i="2"/>
  <c r="E273" i="2" s="1"/>
  <c r="K283" i="2"/>
  <c r="K284" i="2" s="1"/>
  <c r="E283" i="2"/>
  <c r="E284" i="2" s="1"/>
  <c r="E295" i="2"/>
  <c r="D302" i="2"/>
  <c r="H302" i="2"/>
  <c r="D261" i="2"/>
  <c r="E261" i="2"/>
  <c r="F261" i="2"/>
  <c r="G261" i="2"/>
  <c r="H261" i="2"/>
  <c r="I261" i="2"/>
  <c r="I262" i="2" s="1"/>
  <c r="J261" i="2"/>
  <c r="K261" i="2"/>
  <c r="C261" i="2"/>
  <c r="D255" i="2"/>
  <c r="E255" i="2"/>
  <c r="F255" i="2"/>
  <c r="G255" i="2"/>
  <c r="H255" i="2"/>
  <c r="I255" i="2"/>
  <c r="J255" i="2"/>
  <c r="K255" i="2"/>
  <c r="C255" i="2"/>
  <c r="C253" i="2" s="1"/>
  <c r="J252" i="2"/>
  <c r="K252" i="2"/>
  <c r="I252" i="2"/>
  <c r="H252" i="2"/>
  <c r="G252" i="2"/>
  <c r="E252" i="2"/>
  <c r="F252" i="2"/>
  <c r="D252" i="2"/>
  <c r="D243" i="2"/>
  <c r="D241" i="2" s="1"/>
  <c r="E243" i="2"/>
  <c r="E241" i="2" s="1"/>
  <c r="F243" i="2"/>
  <c r="G243" i="2"/>
  <c r="G241" i="2" s="1"/>
  <c r="H243" i="2"/>
  <c r="H241" i="2" s="1"/>
  <c r="I243" i="2"/>
  <c r="I241" i="2" s="1"/>
  <c r="J243" i="2"/>
  <c r="K243" i="2"/>
  <c r="K241" i="2" s="1"/>
  <c r="C243" i="2"/>
  <c r="C241" i="2" s="1"/>
  <c r="D231" i="2"/>
  <c r="E231" i="2"/>
  <c r="F231" i="2"/>
  <c r="G231" i="2"/>
  <c r="H231" i="2"/>
  <c r="I231" i="2"/>
  <c r="J231" i="2"/>
  <c r="K231" i="2"/>
  <c r="C231" i="2"/>
  <c r="D235" i="2"/>
  <c r="E235" i="2"/>
  <c r="F235" i="2"/>
  <c r="G235" i="2"/>
  <c r="H235" i="2"/>
  <c r="I235" i="2"/>
  <c r="J235" i="2"/>
  <c r="K235" i="2"/>
  <c r="C235" i="2"/>
  <c r="J228" i="2"/>
  <c r="K228" i="2"/>
  <c r="I228" i="2"/>
  <c r="H228" i="2"/>
  <c r="G228" i="2"/>
  <c r="E228" i="2"/>
  <c r="F228" i="2"/>
  <c r="D228" i="2"/>
  <c r="D223" i="2"/>
  <c r="D221" i="2" s="1"/>
  <c r="E223" i="2"/>
  <c r="F223" i="2"/>
  <c r="G223" i="2"/>
  <c r="G221" i="2" s="1"/>
  <c r="H223" i="2"/>
  <c r="H224" i="2" s="1"/>
  <c r="I223" i="2"/>
  <c r="I221" i="2" s="1"/>
  <c r="J223" i="2"/>
  <c r="K223" i="2"/>
  <c r="C223" i="2"/>
  <c r="C221" i="2" s="1"/>
  <c r="J220" i="2"/>
  <c r="K220" i="2"/>
  <c r="I220" i="2"/>
  <c r="H220" i="2"/>
  <c r="G220" i="2"/>
  <c r="E220" i="2"/>
  <c r="F220" i="2"/>
  <c r="D220" i="2"/>
  <c r="D211" i="2"/>
  <c r="D209" i="2" s="1"/>
  <c r="E211" i="2"/>
  <c r="E209" i="2" s="1"/>
  <c r="F211" i="2"/>
  <c r="G211" i="2"/>
  <c r="H211" i="2"/>
  <c r="H209" i="2" s="1"/>
  <c r="I211" i="2"/>
  <c r="J211" i="2"/>
  <c r="K211" i="2"/>
  <c r="K209" i="2" s="1"/>
  <c r="C211" i="2"/>
  <c r="C209" i="2" s="1"/>
  <c r="J208" i="2"/>
  <c r="K208" i="2"/>
  <c r="I208" i="2"/>
  <c r="H208" i="2"/>
  <c r="G208" i="2"/>
  <c r="E208" i="2"/>
  <c r="F208" i="2"/>
  <c r="D208" i="2"/>
  <c r="J206" i="2"/>
  <c r="K206" i="2"/>
  <c r="I206" i="2"/>
  <c r="H206" i="2"/>
  <c r="G206" i="2"/>
  <c r="E206" i="2"/>
  <c r="F206" i="2"/>
  <c r="D206" i="2"/>
  <c r="D203" i="2"/>
  <c r="E203" i="2"/>
  <c r="F203" i="2"/>
  <c r="G203" i="2"/>
  <c r="H203" i="2"/>
  <c r="I203" i="2"/>
  <c r="J203" i="2"/>
  <c r="K203" i="2"/>
  <c r="C203" i="2"/>
  <c r="J202" i="2"/>
  <c r="K202" i="2"/>
  <c r="I202" i="2"/>
  <c r="H202" i="2"/>
  <c r="G202" i="2"/>
  <c r="E202" i="2"/>
  <c r="F202" i="2"/>
  <c r="D202" i="2"/>
  <c r="D192" i="2"/>
  <c r="E192" i="2"/>
  <c r="F192" i="2"/>
  <c r="F188" i="2" s="1"/>
  <c r="G192" i="2"/>
  <c r="H192" i="2"/>
  <c r="I192" i="2"/>
  <c r="I188" i="2" s="1"/>
  <c r="J192" i="2"/>
  <c r="K192" i="2"/>
  <c r="C192" i="2"/>
  <c r="C188" i="2" s="1"/>
  <c r="J187" i="2"/>
  <c r="K187" i="2"/>
  <c r="I187" i="2"/>
  <c r="H187" i="2"/>
  <c r="G187" i="2"/>
  <c r="E187" i="2"/>
  <c r="F187" i="2"/>
  <c r="D187" i="2"/>
  <c r="J183" i="2"/>
  <c r="K183" i="2"/>
  <c r="I183" i="2"/>
  <c r="H183" i="2"/>
  <c r="G183" i="2"/>
  <c r="E183" i="2"/>
  <c r="F183" i="2"/>
  <c r="C182" i="2"/>
  <c r="D183" i="2" s="1"/>
  <c r="D178" i="2"/>
  <c r="E178" i="2"/>
  <c r="F178" i="2"/>
  <c r="G178" i="2"/>
  <c r="H178" i="2"/>
  <c r="I178" i="2"/>
  <c r="J178" i="2"/>
  <c r="K178" i="2"/>
  <c r="C178" i="2"/>
  <c r="D174" i="2"/>
  <c r="E174" i="2"/>
  <c r="F174" i="2"/>
  <c r="G174" i="2"/>
  <c r="H174" i="2"/>
  <c r="I174" i="2"/>
  <c r="J174" i="2"/>
  <c r="K174" i="2"/>
  <c r="C174" i="2"/>
  <c r="D198" i="2"/>
  <c r="D196" i="2" s="1"/>
  <c r="E198" i="2"/>
  <c r="E196" i="2" s="1"/>
  <c r="F198" i="2"/>
  <c r="G198" i="2"/>
  <c r="G199" i="2" s="1"/>
  <c r="H198" i="2"/>
  <c r="H199" i="2" s="1"/>
  <c r="I198" i="2"/>
  <c r="I199" i="2" s="1"/>
  <c r="J198" i="2"/>
  <c r="J196" i="2" s="1"/>
  <c r="K198" i="2"/>
  <c r="C198" i="2"/>
  <c r="C196" i="2" s="1"/>
  <c r="D197" i="2" s="1"/>
  <c r="D166" i="2"/>
  <c r="E166" i="2"/>
  <c r="F166" i="2"/>
  <c r="G166" i="2"/>
  <c r="H166" i="2"/>
  <c r="I166" i="2"/>
  <c r="J166" i="2"/>
  <c r="K166" i="2"/>
  <c r="C166" i="2"/>
  <c r="J165" i="2"/>
  <c r="K165" i="2"/>
  <c r="I165" i="2"/>
  <c r="H165" i="2"/>
  <c r="G165" i="2"/>
  <c r="E165" i="2"/>
  <c r="F165" i="2"/>
  <c r="D165" i="2"/>
  <c r="D161" i="2"/>
  <c r="D159" i="2" s="1"/>
  <c r="E161" i="2"/>
  <c r="E159" i="2" s="1"/>
  <c r="F161" i="2"/>
  <c r="F159" i="2" s="1"/>
  <c r="G161" i="2"/>
  <c r="G159" i="2" s="1"/>
  <c r="G160" i="2" s="1"/>
  <c r="H161" i="2"/>
  <c r="H159" i="2" s="1"/>
  <c r="I161" i="2"/>
  <c r="I159" i="2" s="1"/>
  <c r="J161" i="2"/>
  <c r="J159" i="2" s="1"/>
  <c r="K161" i="2"/>
  <c r="K159" i="2" s="1"/>
  <c r="C161" i="2"/>
  <c r="C159" i="2" s="1"/>
  <c r="J158" i="2"/>
  <c r="K158" i="2"/>
  <c r="I158" i="2"/>
  <c r="H158" i="2"/>
  <c r="G158" i="2"/>
  <c r="E158" i="2"/>
  <c r="F158" i="2"/>
  <c r="D158" i="2"/>
  <c r="D153" i="2"/>
  <c r="E153" i="2"/>
  <c r="F153" i="2"/>
  <c r="G153" i="2"/>
  <c r="G154" i="2" s="1"/>
  <c r="H153" i="2"/>
  <c r="H154" i="2" s="1"/>
  <c r="I153" i="2"/>
  <c r="J153" i="2"/>
  <c r="K153" i="2"/>
  <c r="C153" i="2"/>
  <c r="J152" i="2"/>
  <c r="K152" i="2"/>
  <c r="I152" i="2"/>
  <c r="H152" i="2"/>
  <c r="G152" i="2"/>
  <c r="E152" i="2"/>
  <c r="F152" i="2"/>
  <c r="D152" i="2"/>
  <c r="D148" i="2"/>
  <c r="E148" i="2"/>
  <c r="F148" i="2"/>
  <c r="F146" i="2" s="1"/>
  <c r="G148" i="2"/>
  <c r="G146" i="2" s="1"/>
  <c r="H148" i="2"/>
  <c r="I148" i="2"/>
  <c r="I146" i="2" s="1"/>
  <c r="I147" i="2" s="1"/>
  <c r="J148" i="2"/>
  <c r="K148" i="2"/>
  <c r="K146" i="2" s="1"/>
  <c r="C148" i="2"/>
  <c r="C146" i="2" s="1"/>
  <c r="J145" i="2"/>
  <c r="K145" i="2"/>
  <c r="I145" i="2"/>
  <c r="H145" i="2"/>
  <c r="G145" i="2"/>
  <c r="E145" i="2"/>
  <c r="F145" i="2"/>
  <c r="D145" i="2"/>
  <c r="D140" i="2"/>
  <c r="E140" i="2"/>
  <c r="F140" i="2"/>
  <c r="G140" i="2"/>
  <c r="H140" i="2"/>
  <c r="H141" i="2" s="1"/>
  <c r="I140" i="2"/>
  <c r="J140" i="2"/>
  <c r="K140" i="2"/>
  <c r="C140" i="2"/>
  <c r="J143" i="2"/>
  <c r="K143" i="2"/>
  <c r="I143" i="2"/>
  <c r="H143" i="2"/>
  <c r="G143" i="2"/>
  <c r="F143" i="2"/>
  <c r="E143" i="2"/>
  <c r="D136" i="2"/>
  <c r="D132" i="2" s="1"/>
  <c r="E136" i="2"/>
  <c r="E132" i="2" s="1"/>
  <c r="F136" i="2"/>
  <c r="F132" i="2" s="1"/>
  <c r="G136" i="2"/>
  <c r="G132" i="2" s="1"/>
  <c r="H136" i="2"/>
  <c r="H132" i="2" s="1"/>
  <c r="I136" i="2"/>
  <c r="J136" i="2"/>
  <c r="K136" i="2"/>
  <c r="K132" i="2" s="1"/>
  <c r="C136" i="2"/>
  <c r="C132" i="2" s="1"/>
  <c r="J131" i="2"/>
  <c r="K131" i="2"/>
  <c r="I131" i="2"/>
  <c r="H131" i="2"/>
  <c r="G131" i="2"/>
  <c r="E131" i="2"/>
  <c r="F131" i="2"/>
  <c r="D131" i="2"/>
  <c r="D126" i="2"/>
  <c r="E126" i="2"/>
  <c r="F126" i="2"/>
  <c r="G126" i="2"/>
  <c r="G127" i="2" s="1"/>
  <c r="H126" i="2"/>
  <c r="I126" i="2"/>
  <c r="J126" i="2"/>
  <c r="K126" i="2"/>
  <c r="C126" i="2"/>
  <c r="J125" i="2"/>
  <c r="K125" i="2"/>
  <c r="I125" i="2"/>
  <c r="H125" i="2"/>
  <c r="G125" i="2"/>
  <c r="E125" i="2"/>
  <c r="F125" i="2"/>
  <c r="D125" i="2"/>
  <c r="D120" i="2"/>
  <c r="E120" i="2"/>
  <c r="F120" i="2"/>
  <c r="G120" i="2"/>
  <c r="G121" i="2" s="1"/>
  <c r="H120" i="2"/>
  <c r="H121" i="2" s="1"/>
  <c r="I120" i="2"/>
  <c r="J120" i="2"/>
  <c r="K120" i="2"/>
  <c r="C120" i="2"/>
  <c r="J115" i="2"/>
  <c r="K115" i="2"/>
  <c r="I115" i="2"/>
  <c r="H115" i="2"/>
  <c r="G115" i="2"/>
  <c r="E115" i="2"/>
  <c r="F115" i="2"/>
  <c r="D115" i="2"/>
  <c r="D116" i="2"/>
  <c r="D112" i="2" s="1"/>
  <c r="E116" i="2"/>
  <c r="F116" i="2"/>
  <c r="G116" i="2"/>
  <c r="H116" i="2"/>
  <c r="H112" i="2" s="1"/>
  <c r="I116" i="2"/>
  <c r="J116" i="2"/>
  <c r="K116" i="2"/>
  <c r="C116" i="2"/>
  <c r="C112" i="2" s="1"/>
  <c r="D108" i="2"/>
  <c r="E108" i="2"/>
  <c r="F108" i="2"/>
  <c r="G108" i="2"/>
  <c r="H108" i="2"/>
  <c r="I108" i="2"/>
  <c r="J108" i="2"/>
  <c r="K108" i="2"/>
  <c r="K109" i="2" s="1"/>
  <c r="C108" i="2"/>
  <c r="D104" i="2"/>
  <c r="E104" i="2"/>
  <c r="F104" i="2"/>
  <c r="G104" i="2"/>
  <c r="H104" i="2"/>
  <c r="I104" i="2"/>
  <c r="I105" i="2" s="1"/>
  <c r="J104" i="2"/>
  <c r="K104" i="2"/>
  <c r="C104" i="2"/>
  <c r="J101" i="2"/>
  <c r="K101" i="2"/>
  <c r="I101" i="2"/>
  <c r="H101" i="2"/>
  <c r="G101" i="2"/>
  <c r="E101" i="2"/>
  <c r="F101" i="2"/>
  <c r="D101" i="2"/>
  <c r="D96" i="2"/>
  <c r="D94" i="2" s="1"/>
  <c r="E96" i="2"/>
  <c r="F96" i="2"/>
  <c r="G96" i="2"/>
  <c r="H96" i="2"/>
  <c r="H94" i="2" s="1"/>
  <c r="I96" i="2"/>
  <c r="J96" i="2"/>
  <c r="K96" i="2"/>
  <c r="C96" i="2"/>
  <c r="C94" i="2" s="1"/>
  <c r="J93" i="2"/>
  <c r="K93" i="2"/>
  <c r="I93" i="2"/>
  <c r="H93" i="2"/>
  <c r="G93" i="2"/>
  <c r="E93" i="2"/>
  <c r="F93" i="2"/>
  <c r="D93" i="2"/>
  <c r="D88" i="2"/>
  <c r="E88" i="2"/>
  <c r="F88" i="2"/>
  <c r="G88" i="2"/>
  <c r="G89" i="2" s="1"/>
  <c r="H88" i="2"/>
  <c r="I88" i="2"/>
  <c r="J88" i="2"/>
  <c r="J89" i="2" s="1"/>
  <c r="K88" i="2"/>
  <c r="K89" i="2" s="1"/>
  <c r="C88" i="2"/>
  <c r="J87" i="2"/>
  <c r="K87" i="2"/>
  <c r="I87" i="2"/>
  <c r="H87" i="2"/>
  <c r="G87" i="2"/>
  <c r="E87" i="2"/>
  <c r="F87" i="2"/>
  <c r="D87" i="2"/>
  <c r="J85" i="2"/>
  <c r="K85" i="2"/>
  <c r="I85" i="2"/>
  <c r="H85" i="2"/>
  <c r="G85" i="2"/>
  <c r="F85" i="2"/>
  <c r="E85" i="2"/>
  <c r="D82" i="2"/>
  <c r="E82" i="2"/>
  <c r="F82" i="2"/>
  <c r="G82" i="2"/>
  <c r="H82" i="2"/>
  <c r="I82" i="2"/>
  <c r="J82" i="2"/>
  <c r="K82" i="2"/>
  <c r="C82" i="2"/>
  <c r="J81" i="2"/>
  <c r="K81" i="2"/>
  <c r="I81" i="2"/>
  <c r="H81" i="2"/>
  <c r="G81" i="2"/>
  <c r="E81" i="2"/>
  <c r="F81" i="2"/>
  <c r="D81" i="2"/>
  <c r="D77" i="2"/>
  <c r="D75" i="2" s="1"/>
  <c r="E77" i="2"/>
  <c r="E75" i="2" s="1"/>
  <c r="F77" i="2"/>
  <c r="G77" i="2"/>
  <c r="G75" i="2" s="1"/>
  <c r="H77" i="2"/>
  <c r="H75" i="2" s="1"/>
  <c r="I77" i="2"/>
  <c r="I75" i="2" s="1"/>
  <c r="J77" i="2"/>
  <c r="J75" i="2" s="1"/>
  <c r="K77" i="2"/>
  <c r="K75" i="2" s="1"/>
  <c r="C77" i="2"/>
  <c r="C75" i="2" s="1"/>
  <c r="D69" i="2"/>
  <c r="E69" i="2"/>
  <c r="F69" i="2"/>
  <c r="G69" i="2"/>
  <c r="H69" i="2"/>
  <c r="I69" i="2"/>
  <c r="J69" i="2"/>
  <c r="K69" i="2"/>
  <c r="C69" i="2"/>
  <c r="D63" i="2"/>
  <c r="E63" i="2"/>
  <c r="F63" i="2"/>
  <c r="G63" i="2"/>
  <c r="H63" i="2"/>
  <c r="I63" i="2"/>
  <c r="J63" i="2"/>
  <c r="K63" i="2"/>
  <c r="C63" i="2"/>
  <c r="J60" i="2"/>
  <c r="K60" i="2"/>
  <c r="I60" i="2"/>
  <c r="H60" i="2"/>
  <c r="G60" i="2"/>
  <c r="E60" i="2"/>
  <c r="F60" i="2"/>
  <c r="D60" i="2"/>
  <c r="D54" i="2"/>
  <c r="E54" i="2"/>
  <c r="F54" i="2"/>
  <c r="G54" i="2"/>
  <c r="H54" i="2"/>
  <c r="J54" i="2"/>
  <c r="K54" i="2"/>
  <c r="C54" i="2"/>
  <c r="J37" i="2"/>
  <c r="K37" i="2"/>
  <c r="I37" i="2"/>
  <c r="H37" i="2"/>
  <c r="G37" i="2"/>
  <c r="E37" i="2"/>
  <c r="F37" i="2"/>
  <c r="D37" i="2"/>
  <c r="D32" i="2"/>
  <c r="E32" i="2"/>
  <c r="F32" i="2"/>
  <c r="G32" i="2"/>
  <c r="G33" i="2" s="1"/>
  <c r="H32" i="2"/>
  <c r="I32" i="2"/>
  <c r="J32" i="2"/>
  <c r="K32" i="2"/>
  <c r="C32" i="2"/>
  <c r="J31" i="2"/>
  <c r="K31" i="2"/>
  <c r="I31" i="2"/>
  <c r="H31" i="2"/>
  <c r="G31" i="2"/>
  <c r="E31" i="2"/>
  <c r="F31" i="2"/>
  <c r="D31" i="2"/>
  <c r="D26" i="2"/>
  <c r="E26" i="2"/>
  <c r="F26" i="2"/>
  <c r="G26" i="2"/>
  <c r="H26" i="2"/>
  <c r="I26" i="2"/>
  <c r="I27" i="2" s="1"/>
  <c r="J26" i="2"/>
  <c r="C26" i="2"/>
  <c r="J25" i="2"/>
  <c r="K25" i="2"/>
  <c r="I25" i="2"/>
  <c r="H25" i="2"/>
  <c r="G25" i="2"/>
  <c r="E25" i="2"/>
  <c r="F25" i="2"/>
  <c r="D25" i="2"/>
  <c r="D18" i="2"/>
  <c r="E18" i="2"/>
  <c r="F18" i="2"/>
  <c r="G18" i="2"/>
  <c r="H18" i="2"/>
  <c r="I18" i="2"/>
  <c r="J18" i="2"/>
  <c r="K18" i="2"/>
  <c r="C18" i="2"/>
  <c r="D16" i="2"/>
  <c r="E16" i="2"/>
  <c r="G16" i="2"/>
  <c r="H16" i="2"/>
  <c r="I16" i="2"/>
  <c r="J16" i="2"/>
  <c r="K16" i="2"/>
  <c r="C16" i="2"/>
  <c r="J29" i="2"/>
  <c r="K29" i="2"/>
  <c r="I29" i="2"/>
  <c r="H29" i="2"/>
  <c r="G29" i="2"/>
  <c r="E29" i="2"/>
  <c r="F29" i="2"/>
  <c r="D29" i="2"/>
  <c r="J23" i="2"/>
  <c r="K23" i="2"/>
  <c r="I23" i="2"/>
  <c r="H23" i="2"/>
  <c r="G23" i="2"/>
  <c r="E23" i="2"/>
  <c r="F23" i="2"/>
  <c r="D23" i="2"/>
  <c r="E20" i="2"/>
  <c r="F20" i="2"/>
  <c r="G20" i="2"/>
  <c r="H20" i="2"/>
  <c r="I20" i="2"/>
  <c r="J20" i="2"/>
  <c r="K20" i="2"/>
  <c r="C20" i="2"/>
  <c r="J41" i="2"/>
  <c r="K41" i="2"/>
  <c r="I41" i="2"/>
  <c r="H41" i="2"/>
  <c r="G41" i="2"/>
  <c r="E41" i="2"/>
  <c r="F41" i="2"/>
  <c r="D41" i="2"/>
  <c r="D42" i="2"/>
  <c r="D38" i="2" s="1"/>
  <c r="E42" i="2"/>
  <c r="E38" i="2" s="1"/>
  <c r="F42" i="2"/>
  <c r="F38" i="2" s="1"/>
  <c r="G42" i="2"/>
  <c r="G38" i="2" s="1"/>
  <c r="H42" i="2"/>
  <c r="H38" i="2" s="1"/>
  <c r="I42" i="2"/>
  <c r="I38" i="2" s="1"/>
  <c r="J42" i="2"/>
  <c r="J38" i="2" s="1"/>
  <c r="K42" i="2"/>
  <c r="C42" i="2"/>
  <c r="C38" i="2" s="1"/>
  <c r="I296" i="2" l="1"/>
  <c r="F253" i="2"/>
  <c r="H262" i="2"/>
  <c r="J262" i="2"/>
  <c r="K236" i="2"/>
  <c r="G236" i="2"/>
  <c r="K27" i="2"/>
  <c r="H27" i="2"/>
  <c r="J33" i="2"/>
  <c r="I33" i="2"/>
  <c r="H33" i="2"/>
  <c r="H39" i="2"/>
  <c r="I39" i="2"/>
  <c r="H204" i="2"/>
  <c r="G204" i="2"/>
  <c r="J193" i="2"/>
  <c r="H193" i="2"/>
  <c r="K172" i="2"/>
  <c r="I179" i="2"/>
  <c r="H179" i="2"/>
  <c r="E172" i="2"/>
  <c r="G179" i="2"/>
  <c r="K160" i="2"/>
  <c r="J160" i="2"/>
  <c r="K154" i="2"/>
  <c r="J137" i="2"/>
  <c r="I127" i="2"/>
  <c r="H127" i="2"/>
  <c r="I121" i="2"/>
  <c r="K117" i="2"/>
  <c r="I117" i="2"/>
  <c r="J117" i="2"/>
  <c r="G109" i="2"/>
  <c r="H109" i="2"/>
  <c r="K83" i="2"/>
  <c r="G83" i="2"/>
  <c r="K76" i="2"/>
  <c r="G76" i="2"/>
  <c r="G61" i="2"/>
  <c r="J334" i="2"/>
  <c r="H232" i="2"/>
  <c r="J284" i="2"/>
  <c r="J273" i="2"/>
  <c r="J232" i="2"/>
  <c r="J212" i="2"/>
  <c r="J175" i="2"/>
  <c r="J141" i="2"/>
  <c r="J97" i="2"/>
  <c r="J83" i="2"/>
  <c r="J39" i="2"/>
  <c r="J27" i="2"/>
  <c r="H21" i="2"/>
  <c r="I378" i="2"/>
  <c r="K306" i="2"/>
  <c r="I306" i="2"/>
  <c r="K296" i="2"/>
  <c r="G256" i="2"/>
  <c r="K242" i="2"/>
  <c r="G242" i="2"/>
  <c r="K232" i="2"/>
  <c r="I222" i="2"/>
  <c r="I204" i="2"/>
  <c r="G141" i="2"/>
  <c r="K97" i="2"/>
  <c r="G39" i="2"/>
  <c r="D133" i="2"/>
  <c r="G17" i="2"/>
  <c r="K43" i="2"/>
  <c r="J21" i="2"/>
  <c r="G19" i="2"/>
  <c r="K33" i="2"/>
  <c r="I61" i="2"/>
  <c r="I62" i="2" s="1"/>
  <c r="H83" i="2"/>
  <c r="H89" i="2"/>
  <c r="G97" i="2"/>
  <c r="D105" i="2"/>
  <c r="I109" i="2"/>
  <c r="K121" i="2"/>
  <c r="K137" i="2"/>
  <c r="K141" i="2"/>
  <c r="J149" i="2"/>
  <c r="I154" i="2"/>
  <c r="H160" i="2"/>
  <c r="G172" i="2"/>
  <c r="J179" i="2"/>
  <c r="K193" i="2"/>
  <c r="J204" i="2"/>
  <c r="J224" i="2"/>
  <c r="I236" i="2"/>
  <c r="F232" i="2"/>
  <c r="I242" i="2"/>
  <c r="H253" i="2"/>
  <c r="H254" i="2" s="1"/>
  <c r="K262" i="2"/>
  <c r="J19" i="2"/>
  <c r="I19" i="2"/>
  <c r="K61" i="2"/>
  <c r="E61" i="2"/>
  <c r="G62" i="2" s="1"/>
  <c r="I172" i="2"/>
  <c r="I173" i="2" s="1"/>
  <c r="J253" i="2"/>
  <c r="G262" i="2"/>
  <c r="I17" i="2"/>
  <c r="K19" i="2"/>
  <c r="J296" i="2"/>
  <c r="H349" i="2"/>
  <c r="J349" i="2"/>
  <c r="K21" i="2"/>
  <c r="H19" i="2"/>
  <c r="G27" i="2"/>
  <c r="D33" i="2"/>
  <c r="I83" i="2"/>
  <c r="J109" i="2"/>
  <c r="G117" i="2"/>
  <c r="K127" i="2"/>
  <c r="H137" i="2"/>
  <c r="K147" i="2"/>
  <c r="J154" i="2"/>
  <c r="K199" i="2"/>
  <c r="H175" i="2"/>
  <c r="K179" i="2"/>
  <c r="K204" i="2"/>
  <c r="J244" i="2"/>
  <c r="I256" i="2"/>
  <c r="D296" i="2"/>
  <c r="K378" i="2"/>
  <c r="E296" i="2"/>
  <c r="D253" i="2"/>
  <c r="G334" i="2"/>
  <c r="E323" i="2"/>
  <c r="F323" i="2"/>
  <c r="J323" i="2"/>
  <c r="F334" i="2"/>
  <c r="I141" i="2"/>
  <c r="H306" i="2"/>
  <c r="F179" i="2"/>
  <c r="E262" i="2"/>
  <c r="H296" i="2"/>
  <c r="G273" i="2"/>
  <c r="F273" i="2"/>
  <c r="D232" i="2"/>
  <c r="C229" i="2"/>
  <c r="J229" i="2"/>
  <c r="H229" i="2"/>
  <c r="F229" i="2"/>
  <c r="D229" i="2"/>
  <c r="E232" i="2"/>
  <c r="F244" i="2"/>
  <c r="K253" i="2"/>
  <c r="E253" i="2"/>
  <c r="F262" i="2"/>
  <c r="D262" i="2"/>
  <c r="G296" i="2"/>
  <c r="G284" i="2"/>
  <c r="F296" i="2"/>
  <c r="F284" i="2"/>
  <c r="G173" i="2"/>
  <c r="E242" i="2"/>
  <c r="D254" i="2"/>
  <c r="D242" i="2"/>
  <c r="E210" i="2"/>
  <c r="D212" i="2"/>
  <c r="I229" i="2"/>
  <c r="G229" i="2"/>
  <c r="D244" i="2"/>
  <c r="E244" i="2"/>
  <c r="H244" i="2"/>
  <c r="K244" i="2"/>
  <c r="J241" i="2"/>
  <c r="J242" i="2" s="1"/>
  <c r="F241" i="2"/>
  <c r="F242" i="2" s="1"/>
  <c r="D256" i="2"/>
  <c r="E256" i="2"/>
  <c r="H256" i="2"/>
  <c r="K256" i="2"/>
  <c r="I253" i="2"/>
  <c r="G253" i="2"/>
  <c r="G21" i="2"/>
  <c r="G244" i="2"/>
  <c r="I244" i="2"/>
  <c r="F256" i="2"/>
  <c r="J256" i="2"/>
  <c r="I21" i="2"/>
  <c r="I76" i="2"/>
  <c r="J127" i="2"/>
  <c r="D64" i="2"/>
  <c r="E133" i="2"/>
  <c r="G232" i="2"/>
  <c r="I232" i="2"/>
  <c r="F236" i="2"/>
  <c r="J236" i="2"/>
  <c r="K229" i="2"/>
  <c r="E229" i="2"/>
  <c r="G133" i="2"/>
  <c r="D236" i="2"/>
  <c r="E236" i="2"/>
  <c r="H236" i="2"/>
  <c r="D160" i="2"/>
  <c r="F39" i="2"/>
  <c r="E21" i="2"/>
  <c r="C14" i="2"/>
  <c r="J14" i="2"/>
  <c r="H14" i="2"/>
  <c r="F14" i="2"/>
  <c r="D14" i="2"/>
  <c r="E19" i="2"/>
  <c r="F27" i="2"/>
  <c r="E33" i="2"/>
  <c r="C48" i="2"/>
  <c r="C10" i="2" s="1"/>
  <c r="C8" i="2" s="1"/>
  <c r="J48" i="2"/>
  <c r="J10" i="2" s="1"/>
  <c r="H48" i="2"/>
  <c r="H10" i="2" s="1"/>
  <c r="F48" i="2"/>
  <c r="F10" i="2" s="1"/>
  <c r="D48" i="2"/>
  <c r="D49" i="2" s="1"/>
  <c r="J102" i="2"/>
  <c r="H102" i="2"/>
  <c r="F102" i="2"/>
  <c r="D102" i="2"/>
  <c r="D127" i="2"/>
  <c r="G137" i="2"/>
  <c r="F133" i="2"/>
  <c r="D137" i="2"/>
  <c r="E197" i="2"/>
  <c r="C172" i="2"/>
  <c r="E179" i="2"/>
  <c r="E193" i="2"/>
  <c r="J188" i="2"/>
  <c r="H212" i="2"/>
  <c r="F224" i="2"/>
  <c r="H221" i="2"/>
  <c r="D109" i="2"/>
  <c r="J121" i="2"/>
  <c r="J76" i="2"/>
  <c r="I89" i="2"/>
  <c r="H133" i="2"/>
  <c r="I224" i="2"/>
  <c r="C50" i="2"/>
  <c r="C12" i="2" s="1"/>
  <c r="J50" i="2"/>
  <c r="J12" i="2" s="1"/>
  <c r="H50" i="2"/>
  <c r="F50" i="2"/>
  <c r="F12" i="2" s="1"/>
  <c r="D50" i="2"/>
  <c r="F83" i="2"/>
  <c r="F89" i="2"/>
  <c r="E109" i="2"/>
  <c r="E117" i="2"/>
  <c r="F121" i="2"/>
  <c r="E127" i="2"/>
  <c r="J132" i="2"/>
  <c r="J133" i="2" s="1"/>
  <c r="E141" i="2"/>
  <c r="E160" i="2"/>
  <c r="G175" i="2"/>
  <c r="F193" i="2"/>
  <c r="F212" i="2"/>
  <c r="E212" i="2"/>
  <c r="K212" i="2"/>
  <c r="J209" i="2"/>
  <c r="J210" i="2" s="1"/>
  <c r="F209" i="2"/>
  <c r="F210" i="2" s="1"/>
  <c r="D224" i="2"/>
  <c r="J221" i="2"/>
  <c r="F221" i="2"/>
  <c r="D27" i="2"/>
  <c r="I97" i="2"/>
  <c r="I94" i="2"/>
  <c r="E97" i="2"/>
  <c r="E94" i="2"/>
  <c r="E95" i="2" s="1"/>
  <c r="K94" i="2"/>
  <c r="H149" i="2"/>
  <c r="H146" i="2"/>
  <c r="H147" i="2" s="1"/>
  <c r="D149" i="2"/>
  <c r="D146" i="2"/>
  <c r="D204" i="2"/>
  <c r="E39" i="2"/>
  <c r="F21" i="2"/>
  <c r="D21" i="2"/>
  <c r="K14" i="2"/>
  <c r="E14" i="2"/>
  <c r="F19" i="2"/>
  <c r="D19" i="2"/>
  <c r="E27" i="2"/>
  <c r="F33" i="2"/>
  <c r="K48" i="2"/>
  <c r="K10" i="2" s="1"/>
  <c r="D83" i="2"/>
  <c r="D89" i="2"/>
  <c r="G94" i="2"/>
  <c r="D121" i="2"/>
  <c r="I137" i="2"/>
  <c r="I132" i="2"/>
  <c r="I133" i="2" s="1"/>
  <c r="J146" i="2"/>
  <c r="D154" i="2"/>
  <c r="F172" i="2"/>
  <c r="F173" i="2" s="1"/>
  <c r="F175" i="2"/>
  <c r="D179" i="2"/>
  <c r="G188" i="2"/>
  <c r="I189" i="2" s="1"/>
  <c r="G193" i="2"/>
  <c r="I193" i="2"/>
  <c r="I209" i="2"/>
  <c r="K210" i="2" s="1"/>
  <c r="I212" i="2"/>
  <c r="G209" i="2"/>
  <c r="G210" i="2" s="1"/>
  <c r="G212" i="2"/>
  <c r="D210" i="2"/>
  <c r="K224" i="2"/>
  <c r="K221" i="2"/>
  <c r="K222" i="2" s="1"/>
  <c r="E224" i="2"/>
  <c r="E221" i="2"/>
  <c r="E222" i="2" s="1"/>
  <c r="D222" i="2"/>
  <c r="G224" i="2"/>
  <c r="I48" i="2"/>
  <c r="G48" i="2"/>
  <c r="E48" i="2"/>
  <c r="E49" i="2" s="1"/>
  <c r="C61" i="2"/>
  <c r="J61" i="2"/>
  <c r="H61" i="2"/>
  <c r="F61" i="2"/>
  <c r="F62" i="2" s="1"/>
  <c r="D61" i="2"/>
  <c r="H64" i="2"/>
  <c r="K50" i="2"/>
  <c r="K12" i="2" s="1"/>
  <c r="I50" i="2"/>
  <c r="I12" i="2" s="1"/>
  <c r="G50" i="2"/>
  <c r="G12" i="2" s="1"/>
  <c r="E50" i="2"/>
  <c r="E12" i="2" s="1"/>
  <c r="F78" i="2"/>
  <c r="E83" i="2"/>
  <c r="E89" i="2"/>
  <c r="F97" i="2"/>
  <c r="K102" i="2"/>
  <c r="I102" i="2"/>
  <c r="G102" i="2"/>
  <c r="E102" i="2"/>
  <c r="G105" i="2"/>
  <c r="F109" i="2"/>
  <c r="F117" i="2"/>
  <c r="E121" i="2"/>
  <c r="F127" i="2"/>
  <c r="F137" i="2"/>
  <c r="E137" i="2"/>
  <c r="F141" i="2"/>
  <c r="D141" i="2"/>
  <c r="E149" i="2"/>
  <c r="E154" i="2"/>
  <c r="F160" i="2"/>
  <c r="I175" i="2"/>
  <c r="J199" i="2"/>
  <c r="E204" i="2"/>
  <c r="D76" i="2"/>
  <c r="D95" i="2"/>
  <c r="D39" i="2"/>
  <c r="E62" i="2"/>
  <c r="E76" i="2"/>
  <c r="E43" i="2"/>
  <c r="G43" i="2"/>
  <c r="I43" i="2"/>
  <c r="J43" i="2"/>
  <c r="K38" i="2"/>
  <c r="K39" i="2" s="1"/>
  <c r="D17" i="2"/>
  <c r="E17" i="2"/>
  <c r="H17" i="2"/>
  <c r="K17" i="2"/>
  <c r="I14" i="2"/>
  <c r="G14" i="2"/>
  <c r="F55" i="2"/>
  <c r="G55" i="2"/>
  <c r="I55" i="2"/>
  <c r="J55" i="2"/>
  <c r="K52" i="2"/>
  <c r="I52" i="2"/>
  <c r="G52" i="2"/>
  <c r="E52" i="2"/>
  <c r="F64" i="2"/>
  <c r="G64" i="2"/>
  <c r="I64" i="2"/>
  <c r="J64" i="2"/>
  <c r="D70" i="2"/>
  <c r="E70" i="2"/>
  <c r="H70" i="2"/>
  <c r="J70" i="2"/>
  <c r="D78" i="2"/>
  <c r="E78" i="2"/>
  <c r="H78" i="2"/>
  <c r="J78" i="2"/>
  <c r="F75" i="2"/>
  <c r="F76" i="2" s="1"/>
  <c r="D97" i="2"/>
  <c r="H97" i="2"/>
  <c r="J105" i="2"/>
  <c r="D113" i="2"/>
  <c r="D43" i="2"/>
  <c r="F43" i="2"/>
  <c r="H43" i="2"/>
  <c r="F17" i="2"/>
  <c r="J17" i="2"/>
  <c r="D55" i="2"/>
  <c r="E55" i="2"/>
  <c r="H55" i="2"/>
  <c r="K55" i="2"/>
  <c r="C52" i="2"/>
  <c r="J52" i="2"/>
  <c r="H52" i="2"/>
  <c r="F52" i="2"/>
  <c r="D52" i="2"/>
  <c r="D53" i="2" s="1"/>
  <c r="E64" i="2"/>
  <c r="K64" i="2"/>
  <c r="F70" i="2"/>
  <c r="G70" i="2"/>
  <c r="I70" i="2"/>
  <c r="K70" i="2"/>
  <c r="G78" i="2"/>
  <c r="I78" i="2"/>
  <c r="K78" i="2"/>
  <c r="J94" i="2"/>
  <c r="J95" i="2" s="1"/>
  <c r="F94" i="2"/>
  <c r="F105" i="2"/>
  <c r="H105" i="2"/>
  <c r="K105" i="2"/>
  <c r="K112" i="2"/>
  <c r="I112" i="2"/>
  <c r="G112" i="2"/>
  <c r="E112" i="2"/>
  <c r="E113" i="2" s="1"/>
  <c r="D117" i="2"/>
  <c r="H117" i="2"/>
  <c r="D147" i="2"/>
  <c r="F149" i="2"/>
  <c r="G149" i="2"/>
  <c r="I149" i="2"/>
  <c r="K149" i="2"/>
  <c r="I160" i="2"/>
  <c r="F199" i="2"/>
  <c r="J172" i="2"/>
  <c r="K196" i="2"/>
  <c r="G196" i="2"/>
  <c r="G197" i="2" s="1"/>
  <c r="J112" i="2"/>
  <c r="J113" i="2" s="1"/>
  <c r="F112" i="2"/>
  <c r="E146" i="2"/>
  <c r="E147" i="2" s="1"/>
  <c r="F154" i="2"/>
  <c r="D175" i="2"/>
  <c r="H172" i="2"/>
  <c r="D172" i="2"/>
  <c r="D193" i="2"/>
  <c r="H188" i="2"/>
  <c r="H189" i="2" s="1"/>
  <c r="D188" i="2"/>
  <c r="D189" i="2" s="1"/>
  <c r="I196" i="2"/>
  <c r="E199" i="2"/>
  <c r="F204" i="2"/>
  <c r="E175" i="2"/>
  <c r="K175" i="2"/>
  <c r="K188" i="2"/>
  <c r="K189" i="2" s="1"/>
  <c r="E188" i="2"/>
  <c r="H196" i="2"/>
  <c r="F196" i="2"/>
  <c r="F197" i="2" s="1"/>
  <c r="E105" i="2"/>
  <c r="C102" i="2"/>
  <c r="F254" i="2" l="1"/>
  <c r="K173" i="2"/>
  <c r="H173" i="2"/>
  <c r="K62" i="2"/>
  <c r="K13" i="2"/>
  <c r="I46" i="2"/>
  <c r="I13" i="2"/>
  <c r="G13" i="2"/>
  <c r="H222" i="2"/>
  <c r="J254" i="2"/>
  <c r="H46" i="2"/>
  <c r="G254" i="2"/>
  <c r="F53" i="2"/>
  <c r="G15" i="2"/>
  <c r="K8" i="2"/>
  <c r="F13" i="2"/>
  <c r="H11" i="2"/>
  <c r="J11" i="2"/>
  <c r="J8" i="2"/>
  <c r="F49" i="2"/>
  <c r="J147" i="2"/>
  <c r="H12" i="2"/>
  <c r="H13" i="2" s="1"/>
  <c r="F8" i="2"/>
  <c r="E10" i="2"/>
  <c r="E8" i="2" s="1"/>
  <c r="D62" i="2"/>
  <c r="G49" i="2"/>
  <c r="D230" i="2"/>
  <c r="D15" i="2"/>
  <c r="I10" i="2"/>
  <c r="K11" i="2" s="1"/>
  <c r="F113" i="2"/>
  <c r="D51" i="2"/>
  <c r="J49" i="2"/>
  <c r="F15" i="2"/>
  <c r="K230" i="2"/>
  <c r="E254" i="2"/>
  <c r="G10" i="2"/>
  <c r="E230" i="2"/>
  <c r="D12" i="2"/>
  <c r="D46" i="2"/>
  <c r="D10" i="2"/>
  <c r="F103" i="2"/>
  <c r="E51" i="2"/>
  <c r="I49" i="2"/>
  <c r="K49" i="2"/>
  <c r="F46" i="2"/>
  <c r="J230" i="2"/>
  <c r="E46" i="2"/>
  <c r="H210" i="2"/>
  <c r="J46" i="2"/>
  <c r="H103" i="2"/>
  <c r="I254" i="2"/>
  <c r="I230" i="2"/>
  <c r="H230" i="2"/>
  <c r="K254" i="2"/>
  <c r="H242" i="2"/>
  <c r="H49" i="2"/>
  <c r="G46" i="2"/>
  <c r="C46" i="2"/>
  <c r="H15" i="2"/>
  <c r="K46" i="2"/>
  <c r="G230" i="2"/>
  <c r="F230" i="2"/>
  <c r="D103" i="2"/>
  <c r="I197" i="2"/>
  <c r="D173" i="2"/>
  <c r="F95" i="2"/>
  <c r="G95" i="2"/>
  <c r="E15" i="2"/>
  <c r="K95" i="2"/>
  <c r="J222" i="2"/>
  <c r="J103" i="2"/>
  <c r="J15" i="2"/>
  <c r="J53" i="2"/>
  <c r="I53" i="2"/>
  <c r="G103" i="2"/>
  <c r="K103" i="2"/>
  <c r="K51" i="2"/>
  <c r="J51" i="2"/>
  <c r="H51" i="2"/>
  <c r="H197" i="2"/>
  <c r="G113" i="2"/>
  <c r="K113" i="2"/>
  <c r="I103" i="2"/>
  <c r="I51" i="2"/>
  <c r="J62" i="2"/>
  <c r="K133" i="2"/>
  <c r="F51" i="2"/>
  <c r="E103" i="2"/>
  <c r="G222" i="2"/>
  <c r="E173" i="2"/>
  <c r="G51" i="2"/>
  <c r="H62" i="2"/>
  <c r="I210" i="2"/>
  <c r="I95" i="2"/>
  <c r="F222" i="2"/>
  <c r="E189" i="2"/>
  <c r="K197" i="2"/>
  <c r="J173" i="2"/>
  <c r="I113" i="2"/>
  <c r="J189" i="2"/>
  <c r="F147" i="2"/>
  <c r="H53" i="2"/>
  <c r="G147" i="2"/>
  <c r="H113" i="2"/>
  <c r="G53" i="2"/>
  <c r="K53" i="2"/>
  <c r="I15" i="2"/>
  <c r="F189" i="2"/>
  <c r="J197" i="2"/>
  <c r="G189" i="2"/>
  <c r="E53" i="2"/>
  <c r="H95" i="2"/>
  <c r="H76" i="2"/>
  <c r="K15" i="2"/>
  <c r="K47" i="2" l="1"/>
  <c r="J47" i="2"/>
  <c r="H47" i="2"/>
  <c r="G47" i="2"/>
  <c r="E47" i="2"/>
  <c r="F9" i="2"/>
  <c r="I47" i="2"/>
  <c r="H8" i="2"/>
  <c r="H9" i="2" s="1"/>
  <c r="F47" i="2"/>
  <c r="J13" i="2"/>
  <c r="G8" i="2"/>
  <c r="G9" i="2" s="1"/>
  <c r="G11" i="2"/>
  <c r="I8" i="2"/>
  <c r="I11" i="2"/>
  <c r="F11" i="2"/>
  <c r="E13" i="2"/>
  <c r="D13" i="2"/>
  <c r="D47" i="2"/>
  <c r="D11" i="2"/>
  <c r="E11" i="2"/>
  <c r="D8" i="2"/>
  <c r="K9" i="2" l="1"/>
  <c r="I394" i="2"/>
  <c r="J9" i="2"/>
  <c r="I9" i="2"/>
  <c r="E9" i="2"/>
  <c r="D9" i="2"/>
</calcChain>
</file>

<file path=xl/sharedStrings.xml><?xml version="1.0" encoding="utf-8"?>
<sst xmlns="http://schemas.openxmlformats.org/spreadsheetml/2006/main" count="873" uniqueCount="171">
  <si>
    <t xml:space="preserve">       Показатели</t>
  </si>
  <si>
    <t>%</t>
  </si>
  <si>
    <t xml:space="preserve">из них   -   по крупным и средним предприятиям </t>
  </si>
  <si>
    <t xml:space="preserve">Муниципальная собственность </t>
  </si>
  <si>
    <t>Частная собственность</t>
  </si>
  <si>
    <t>Смешанная собственность, российская б/ин.участия -всего</t>
  </si>
  <si>
    <t>Иностранная и смешанная собств. с иностр.участием</t>
  </si>
  <si>
    <t>из них -по крупным и средним предприятиям (факт из таб.2)</t>
  </si>
  <si>
    <t>Государственная собственность</t>
  </si>
  <si>
    <t>из них -по крупным и средним предприятиям</t>
  </si>
  <si>
    <t xml:space="preserve">              -    по малым и микро-  предприятиям</t>
  </si>
  <si>
    <t>тыс.руб.</t>
  </si>
  <si>
    <t>Раздел F  Строительство</t>
  </si>
  <si>
    <t>Темп роста</t>
  </si>
  <si>
    <t>01 Растениеводство и животноводство, охота и предоставление соответствующих услуг в этих областях</t>
  </si>
  <si>
    <t>02 Лесоводство и лесозаготовки</t>
  </si>
  <si>
    <t>03 Рыболовство и рыбоводство</t>
  </si>
  <si>
    <t>Раздел В ДОБЫЧА ПОЛЕЗНЫХ ИСКОПАЕМЫХ</t>
  </si>
  <si>
    <t>10 Производство пищевых продуктов</t>
  </si>
  <si>
    <t>11 Производство напитков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</si>
  <si>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</si>
  <si>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</si>
  <si>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</si>
  <si>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</si>
  <si>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 Производство бумаги и бумажных изделий</t>
  </si>
  <si>
    <t>18 Деятельность полиграфическая и копирование носителей информации</t>
  </si>
  <si>
    <t>19 Производство кокса и нефтепродуктов</t>
  </si>
  <si>
    <t>20 Производство химических веществ и химических продуктов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</si>
  <si>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</si>
  <si>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</si>
  <si>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>24 Производство металлургическое</t>
  </si>
  <si>
    <t>25 Производство готовых металлических изделий, кроме машин и оборудования</t>
  </si>
  <si>
    <t>26 Производство компьютеров, электронных и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</si>
  <si>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</si>
  <si>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</si>
  <si>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</si>
  <si>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31 Производство мебели</t>
  </si>
  <si>
    <t>32 Производство прочих готовых изделий</t>
  </si>
  <si>
    <t>33 Ремонт и монтаж машин и оборудования</t>
  </si>
  <si>
    <t>Раздел D ОБЕСПЕЧЕНИЕ ЭЛЕКТРИЧЕСКОЙ ЭНЕРГИЕЙ, ГАЗОМ И ПАРОМ; КОНДИЦИОНИРОВАНИЕ ВОЗДУХА</t>
  </si>
  <si>
    <t>Раздел Е ВОДОСНАБЖЕНИЕ; ВОДООТВЕДЕНИЕ, ОРГАНИЗАЦИЯ СБОРА И УТИЛИЗАЦИИ ОТХОДОВ, ДЕЯТЕЛЬНОСТЬ ПО ЛИКВИДАЦИИ ЗАГРЯЗНЕНИЙ</t>
  </si>
  <si>
    <t>Раздел G ТОРГОВЛЯ ОПТОВАЯ И РОЗНИЧНАЯ; РЕМОНТ АВТОТРАНСПОРТНЫХ СРЕДСТВ И МОТОЦИКЛОВ</t>
  </si>
  <si>
    <t>Раздел Н ТРАНСПОРТИРОВКА И ХРАНЕНИЕ</t>
  </si>
  <si>
    <t>Раздел I ДЕЯТЕЛЬНОСТЬ ГОСТИНИЦ И ПРЕДПРИЯТИЙ ОБЩЕСТВЕННОГО ПИТАНИЯ</t>
  </si>
  <si>
    <t>Раздел L ДЕЯТЕЛЬНОСТЬ ПО ОПЕРАЦИЯМ С НЕДВИЖИМЫМ ИМУЩЕСТВОМ</t>
  </si>
  <si>
    <t>Раздел N ДЕЯТЕЛЬНОСТЬ АДМИНИСТРАТИВНАЯ И СОПУТСТВУЮЩИЕ ДОПОЛНИТЕЛЬНЫЕ УСЛУГИ</t>
  </si>
  <si>
    <t>Раздел О ГОСУДАРСТВЕННОЕ УПРАВЛЕНИЕ И ОБЕСПЕЧЕНИЕ ВОЕННОЙ БЕЗОПАСНОСТИ; СОЦИАЛЬНОЕ ОБЕСПЕЧЕНИЕ</t>
  </si>
  <si>
    <t>Раздел Q ДЕЯТЕЛЬНОСТЬ В ОБЛАСТИ ЗДРАВООХРАНЕНИЯ И СОЦИАЛЬНЫХ УСЛУГ</t>
  </si>
  <si>
    <t>Раздел R ДЕЯТЕЛЬНОСТЬ В ОБЛАСТИ КУЛЬТУРЫ, СПОРТА, ОРГАНИЗАЦИИ ДОСУГА И РАЗВЛЕЧЕНИЙ</t>
  </si>
  <si>
    <t>Раздел S ПРЕДОСТАВЛЕНИЕ ПРОЧИХ ВИДОВ УСЛУГ</t>
  </si>
  <si>
    <t>Ед. изм.</t>
  </si>
  <si>
    <t>2023 год прогноз</t>
  </si>
  <si>
    <t>прочие предприятия</t>
  </si>
  <si>
    <t xml:space="preserve">          -  по малым и  микро- предприятиям </t>
  </si>
  <si>
    <t>из них -по крупным и средним предприятиям: ( итог стат.таб 2; по предприятиям - из таб  стат.)</t>
  </si>
  <si>
    <r>
      <t xml:space="preserve">I. Фонд оплаты труда  (полный круг) - всего,   </t>
    </r>
    <r>
      <rPr>
        <sz val="10"/>
        <rFont val="Times New Roman"/>
        <family val="1"/>
        <charset val="204"/>
      </rPr>
      <t>В ТОМ ЧИСЛЕ по видам экономической деятельности (ОКВЭД)  (</t>
    </r>
    <r>
      <rPr>
        <b/>
        <sz val="10"/>
        <rFont val="Times New Roman"/>
        <family val="1"/>
        <charset val="204"/>
      </rPr>
      <t>Контроль!</t>
    </r>
    <r>
      <rPr>
        <sz val="10"/>
        <rFont val="Times New Roman"/>
        <family val="1"/>
        <charset val="204"/>
      </rPr>
      <t xml:space="preserve"> Показатель д.б. равен аналогичн.пок-лю из формы расчет по зарплате)</t>
    </r>
  </si>
  <si>
    <r>
      <t xml:space="preserve">Раздел А - СЕЛЬСКОЕ, ЛЕСНОЕ ХОЗЯЙСТВО, ОХОТА, РЫБОЛОВСТВО И РЫБОВОДСТВО </t>
    </r>
    <r>
      <rPr>
        <sz val="10"/>
        <rFont val="Times New Roman"/>
        <family val="1"/>
        <charset val="204"/>
      </rPr>
      <t xml:space="preserve">(факт из данных стат форм,  прогноз -расчетно по предприятиям) </t>
    </r>
  </si>
  <si>
    <t>Раздел К ДЕЯТЕЛЬНОСТЬ ФИНАНСОВАЯ И СТРАХОВАЯ</t>
  </si>
  <si>
    <r>
      <t>II. Фонд оплаты труда по полн.кругу предпр.-всего</t>
    </r>
    <r>
      <rPr>
        <sz val="10"/>
        <rFont val="Times New Roman"/>
        <family val="1"/>
        <charset val="204"/>
      </rPr>
      <t xml:space="preserve"> </t>
    </r>
  </si>
  <si>
    <r>
      <t xml:space="preserve">II. Фонд оплаты труда  по полн.кругу предпр.-всего (д.б. равна предыдущей строке ФОТ), в т.ч по ФОРМАМ СОБСТВЕННОСТИ: </t>
    </r>
    <r>
      <rPr>
        <sz val="10"/>
        <rFont val="Times New Roman"/>
        <family val="1"/>
        <charset val="204"/>
      </rPr>
      <t xml:space="preserve">  </t>
    </r>
  </si>
  <si>
    <t xml:space="preserve">III. Фонд оплаты труда в бюджетной сфере </t>
  </si>
  <si>
    <t>2020 год факт</t>
  </si>
  <si>
    <t>2024 год прогноз</t>
  </si>
  <si>
    <t>Раздел J Деятельность в области информации и связи</t>
  </si>
  <si>
    <t>Раздел М ДЕЯТЕЛЬНОСТЬ ПРОФЕССИОНАЛЬНАЯ, НАУЧНАЯ И ТЕХНИЧЕСКАЯ</t>
  </si>
  <si>
    <t>Раздел Р ОБРАЗОВАНИЕ</t>
  </si>
  <si>
    <t>Адыгейское отделение № 8620 филиал ПАО Сбербанк</t>
  </si>
  <si>
    <t>Отделение - Национальный банк по РА Южного главного управления Центрального банка РФ</t>
  </si>
  <si>
    <t>ФГБОУ ВО "Адыгейский государственный университет"</t>
  </si>
  <si>
    <t>ФГБОУ ВО "Майкопский государственный технологический университет"</t>
  </si>
  <si>
    <t>1 вариант (консервативный)</t>
  </si>
  <si>
    <t>2 вариант (базовый)</t>
  </si>
  <si>
    <t>Южный филиал ООО "Газпром газомоторное топливо"</t>
  </si>
  <si>
    <t>МУП "Майкопводоканал"</t>
  </si>
  <si>
    <t>филиал ООО "Титул" Волховец</t>
  </si>
  <si>
    <t>ООО "Газпром трансгаз Краснодар"</t>
  </si>
  <si>
    <t>ПАО "Зарем"</t>
  </si>
  <si>
    <t>филиал "Майкопский" ФГУП "Московское ПрОП" Минтруда России</t>
  </si>
  <si>
    <t>ООО "Зарем П"</t>
  </si>
  <si>
    <t>ЗАО Шпагатная фабрика "Майкопская"</t>
  </si>
  <si>
    <t>ООО фирма "Комплекс Агро"</t>
  </si>
  <si>
    <t>ООО "МПК" Пивоваренный завод Майкопский</t>
  </si>
  <si>
    <t>ООО "Питейный дом"</t>
  </si>
  <si>
    <t>ТК Лента - 306 ООО "Лента" в г. Майкопе</t>
  </si>
  <si>
    <t>Общеобразовательные организации, подведомственные Комитету по образованию Администрации</t>
  </si>
  <si>
    <t>Учреждения дополнительного образования, подведомственные Комитету по образованию Администрации</t>
  </si>
  <si>
    <t>Дошкольные образовательные учреждения, подведомственные Комитету по образованию Администрации</t>
  </si>
  <si>
    <t>Школа для детей с ОВЗ</t>
  </si>
  <si>
    <t>Комитет по образованию Администрации МО "Город Майкоп"</t>
  </si>
  <si>
    <t>МКУ "МКЦ"</t>
  </si>
  <si>
    <t>МКУ Централизованная бухгалтерия образовательных учреждений</t>
  </si>
  <si>
    <t>Управление культуры МО "Город Майкоп"</t>
  </si>
  <si>
    <t>Централизованная бухгалтерия Управления культуры</t>
  </si>
  <si>
    <t xml:space="preserve">Детские школы искусств, подведомственные Управлению культуры </t>
  </si>
  <si>
    <t>Дома культуры, ансамбли, подведомственные Управлению культуры</t>
  </si>
  <si>
    <t>ЗАО "Молкомбинат "Адыгейский"</t>
  </si>
  <si>
    <t>ООО "Майкопское пиво"</t>
  </si>
  <si>
    <t>ООО "МПЗ "Конкорд"</t>
  </si>
  <si>
    <t>ООО ПКФ "Пактар"</t>
  </si>
  <si>
    <t>ООО "Фирма Гранит"</t>
  </si>
  <si>
    <t>ООО "Майкопское грузовое автотранспортное предприятие"</t>
  </si>
  <si>
    <t>ООО "СМУ-38"</t>
  </si>
  <si>
    <t>ПАО СЗ "Адыгпромстрой"</t>
  </si>
  <si>
    <t>ООО "Майкопская ТЭЦ"</t>
  </si>
  <si>
    <t>ООО "Газпром межрегионгаз Майкоп"</t>
  </si>
  <si>
    <t>ООО ППП "Буран"</t>
  </si>
  <si>
    <t>ДО "Отделение в г. Майкоп" Филиала РРУ ПАО "МИнБанк"</t>
  </si>
  <si>
    <t>Филиал ФГУП "Радио-телевизионный передающий центр РА"</t>
  </si>
  <si>
    <t>АО "Газпром газораспределение Майкоп"</t>
  </si>
  <si>
    <t>ООО "Майкопский машзавод"</t>
  </si>
  <si>
    <t>МУП "Майкопское троллейбусное управление"</t>
  </si>
  <si>
    <t>АО АТЭК Майкопские тепловые сети</t>
  </si>
  <si>
    <t>ОО "Майкопский" Филиала № 2351 Банка ВТБ (ПАО)</t>
  </si>
  <si>
    <t>ООО Лимонадная фабрика "Майкопская"</t>
  </si>
  <si>
    <t>АО "Майкопский станкостроительный завод им. М.В. Фрунзе"</t>
  </si>
  <si>
    <t>АО "Дорожно-строительное управление № 3"</t>
  </si>
  <si>
    <t>ГБУЗ РА "Адыгейская республиканская клиническая больница"</t>
  </si>
  <si>
    <t>ГБУЗ РА "Адыгейская республиканская детская клиническая больница"</t>
  </si>
  <si>
    <t>ГБУЗ РА "Адыгейский республиканский клинический онкологический диспансер"</t>
  </si>
  <si>
    <t>ГБУЗ РА "Адыгейский республиканский клинический психоневрологический диспансер"</t>
  </si>
  <si>
    <t>ГБУЗ РА "Адыгейский республиканский клинический противотуберкулезный диспансер"</t>
  </si>
  <si>
    <t>ГБУЗ РА "Адыгейский республиканский клинический кожно-венерологический диспансер"</t>
  </si>
  <si>
    <t>ГБУЗ РА "Адыгейский республиканский наркологический диспансер"</t>
  </si>
  <si>
    <t>ГБУЗ РА "Адыгейская республиканская клиническая стоматологическая поликлиника"</t>
  </si>
  <si>
    <t>ГБУЗ РА "Адыгейская республиканская станция переливания крови"</t>
  </si>
  <si>
    <t>ГБУЗ РА "Адыгейское республиканское бюро судебно-медицинской экспертизы"</t>
  </si>
  <si>
    <t>ГБУЗ РА "Адыгейский республиканский центр по профилактике и борьбе со СПИД"</t>
  </si>
  <si>
    <t>ГБУЗ РА "Адыгейская республиканская поликлиника медицинской реабилитации"</t>
  </si>
  <si>
    <t>ГБУЗ РА "Адыгейский республиканский дом ребенка"</t>
  </si>
  <si>
    <t>ГБУЗ РА "Адыгейский республиканский центр общественного здоровья и медицинской профилактики"</t>
  </si>
  <si>
    <t>ГБУЗ РА "Медицинский информационно-аналитический центр Министерства здравоохранения РА"</t>
  </si>
  <si>
    <t>ГБУЗ РА "Майкопская городская клиническая больница"</t>
  </si>
  <si>
    <t>ГБУЗ РА "Адыгейская республиканская клиническая инфекционная больница"</t>
  </si>
  <si>
    <t>ГБУЗ РА "Майкопская городская поликлиника"</t>
  </si>
  <si>
    <t>ГБУЗ РА "Майкопская городская детская поликлиника"</t>
  </si>
  <si>
    <t>ГБУЗ РА "Адыгейская республиканская станция скорой медицинской помощи и центр медицины катастроф"</t>
  </si>
  <si>
    <t>ГБУЗ РА "Молочная кухня"</t>
  </si>
  <si>
    <t>ГБУЗ РА "Детский санаторий Росинка"</t>
  </si>
  <si>
    <t>ГКУ РА "Централизованная бухгалтерия учреждений здравоохранения РА"</t>
  </si>
  <si>
    <t>ГКУ РА "Центр по обеспечению деятельности подведомственных Министерству здравоохранения РА государственных учреждений"</t>
  </si>
  <si>
    <t>ООО "Металл Конструкция"</t>
  </si>
  <si>
    <t>УФПС РА АО "Почта России"</t>
  </si>
  <si>
    <t>ОАО "Полиграф-Юг"</t>
  </si>
  <si>
    <t>ООО "Картонтара"</t>
  </si>
  <si>
    <t>Майкопская ГЭС ООО "Лукойл-Экоэнерго"</t>
  </si>
  <si>
    <t>Раздел С ОБРАБАТЫВАЮЩИЕ ПРОИЗВОДСТВА</t>
  </si>
  <si>
    <t>ООО "Торговый Дом "Виктория"</t>
  </si>
  <si>
    <t>Фонд оплаты труда работников несписочного состава</t>
  </si>
  <si>
    <t>Руководитель Комитета по экономике                                                                                      Н.Н. Галда</t>
  </si>
  <si>
    <t>Исп. Кудряшова Ольга Валерьевна                                    тел.  52-31-55</t>
  </si>
  <si>
    <t>2021 год факт</t>
  </si>
  <si>
    <t>Прогноз фонда оплаты труда по муниципальному образованию "Город Майкоп" на 2023-2025 годы</t>
  </si>
  <si>
    <t>Труд-2025 ФОТ</t>
  </si>
  <si>
    <t>2022 год оценка</t>
  </si>
  <si>
    <t>2025 год прогноз</t>
  </si>
  <si>
    <t>Филиал "СФТ Пакеджинг Майкоп" ООО "СФТ Пакеджинг"</t>
  </si>
  <si>
    <t>ООО "Майпласт"</t>
  </si>
  <si>
    <t>ООО "Бак-Строй"</t>
  </si>
  <si>
    <t>ООО "Южгазстрой"</t>
  </si>
  <si>
    <t>ГУП РА магазин "Оптика"</t>
  </si>
  <si>
    <t>ГУП РА "Аптека № 2"</t>
  </si>
  <si>
    <t>ГУП РА "Аптечная база"</t>
  </si>
  <si>
    <t>АО "Автоколонна № 1491"</t>
  </si>
  <si>
    <t>АО "ОТП Банк"</t>
  </si>
  <si>
    <t>МКУ муниципального образования "Город Майкоп" "Централизованная бухгалтерия"</t>
  </si>
  <si>
    <t>Управление архитектуры и градостроительства МО "Город Майкоп"</t>
  </si>
  <si>
    <t>Комитет по физической культуре и спорту МО "Город Майкоп"</t>
  </si>
  <si>
    <t>ГБПОО РА "Майкопский медицинский колледж"</t>
  </si>
  <si>
    <t>ГБУЗ РА "Ханская поликлиника"</t>
  </si>
  <si>
    <t>МБУК "Централизованная библиотечная система"</t>
  </si>
  <si>
    <t>Собственность общественных и религиозных организаций (объединений)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</si>
</sst>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000"/>
    <numFmt numFmtId="166" formatCode="0.0"/>
    <numFmt numFmtId="167" formatCode="#,##0.0"/>
    <numFmt numFmtId="168" formatCode="_-* #,##0.0_-;\-* #,##0.0_-;_-* &quot;-&quot;??_-;_-@_-"/>
    <numFmt numFmtId="169" formatCode="000.0"/>
    <numFmt numFmtId="170" formatCode="_-* #,##0.0\ _₽_-;\-* #,##0.0\ _₽_-;_-* &quot;-&quot;?\ _₽_-;_-@_-"/>
    <numFmt numFmtId="171" formatCode="_-* #,##0.000_-;\-* #,##0.000_-;_-* &quot;-&quot;??_-;_-@_-"/>
  </numFmts>
  <fonts count="12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rgb="FF0C0E31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</xf>
    <xf numFmtId="1" fontId="2" fillId="0" borderId="0" xfId="0" applyNumberFormat="1" applyFont="1" applyBorder="1" applyAlignment="1" applyProtection="1">
      <alignment vertical="top" wrapText="1"/>
    </xf>
    <xf numFmtId="166" fontId="2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165" fontId="2" fillId="0" borderId="0" xfId="0" applyNumberFormat="1" applyFont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Border="1" applyAlignment="1" applyProtection="1">
      <alignment vertical="top"/>
      <protection locked="0"/>
    </xf>
    <xf numFmtId="2" fontId="2" fillId="0" borderId="0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Border="1" applyAlignment="1" applyProtection="1">
      <alignment vertical="top" wrapText="1"/>
    </xf>
    <xf numFmtId="165" fontId="2" fillId="0" borderId="0" xfId="0" applyNumberFormat="1" applyFont="1" applyBorder="1" applyAlignment="1" applyProtection="1">
      <alignment horizontal="center" vertical="top" wrapText="1"/>
      <protection locked="0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165" fontId="2" fillId="0" borderId="0" xfId="0" applyNumberFormat="1" applyFont="1" applyBorder="1" applyAlignment="1" applyProtection="1">
      <alignment horizontal="center" vertical="top"/>
      <protection locked="0"/>
    </xf>
    <xf numFmtId="165" fontId="2" fillId="0" borderId="0" xfId="0" applyNumberFormat="1" applyFont="1" applyFill="1" applyBorder="1" applyAlignment="1" applyProtection="1">
      <alignment horizontal="center" vertical="top"/>
      <protection locked="0"/>
    </xf>
    <xf numFmtId="166" fontId="2" fillId="0" borderId="0" xfId="0" applyNumberFormat="1" applyFont="1" applyBorder="1" applyAlignment="1" applyProtection="1">
      <alignment vertical="top" wrapText="1"/>
      <protection locked="0"/>
    </xf>
    <xf numFmtId="2" fontId="2" fillId="0" borderId="0" xfId="0" applyNumberFormat="1" applyFont="1" applyBorder="1" applyAlignment="1" applyProtection="1">
      <alignment vertical="top" wrapText="1"/>
    </xf>
    <xf numFmtId="2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2" fontId="2" fillId="0" borderId="0" xfId="0" applyNumberFormat="1" applyFont="1" applyBorder="1" applyAlignment="1" applyProtection="1">
      <alignment horizontal="right" vertical="top"/>
      <protection locked="0"/>
    </xf>
    <xf numFmtId="49" fontId="4" fillId="0" borderId="0" xfId="0" applyNumberFormat="1" applyFont="1" applyBorder="1" applyAlignment="1" applyProtection="1">
      <alignment vertical="top" wrapText="1"/>
    </xf>
    <xf numFmtId="49" fontId="4" fillId="0" borderId="2" xfId="0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166" fontId="2" fillId="0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Protection="1">
      <protection locked="0"/>
    </xf>
    <xf numFmtId="168" fontId="2" fillId="0" borderId="2" xfId="1" applyNumberFormat="1" applyFont="1" applyFill="1" applyBorder="1" applyAlignment="1" applyProtection="1">
      <alignment horizontal="center" vertical="top" wrapText="1"/>
    </xf>
    <xf numFmtId="168" fontId="2" fillId="0" borderId="2" xfId="1" applyNumberFormat="1" applyFont="1" applyFill="1" applyBorder="1" applyAlignment="1" applyProtection="1">
      <alignment horizontal="center" vertical="top" wrapText="1"/>
      <protection locked="0"/>
    </xf>
    <xf numFmtId="168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2" fillId="0" borderId="2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vertical="top" wrapText="1"/>
    </xf>
    <xf numFmtId="49" fontId="2" fillId="0" borderId="2" xfId="0" applyNumberFormat="1" applyFont="1" applyFill="1" applyBorder="1" applyAlignment="1" applyProtection="1">
      <alignment vertical="top" wrapText="1"/>
    </xf>
    <xf numFmtId="166" fontId="2" fillId="0" borderId="0" xfId="0" applyNumberFormat="1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vertical="top" wrapText="1"/>
    </xf>
    <xf numFmtId="166" fontId="2" fillId="0" borderId="0" xfId="0" applyNumberFormat="1" applyFont="1" applyFill="1" applyBorder="1" applyAlignment="1" applyProtection="1">
      <alignment vertical="top"/>
      <protection locked="0"/>
    </xf>
    <xf numFmtId="166" fontId="2" fillId="0" borderId="0" xfId="0" applyNumberFormat="1" applyFont="1" applyFill="1" applyBorder="1" applyAlignment="1" applyProtection="1">
      <alignment vertical="top" wrapText="1"/>
    </xf>
    <xf numFmtId="0" fontId="2" fillId="0" borderId="0" xfId="0" applyFont="1" applyFill="1" applyProtection="1"/>
    <xf numFmtId="166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Fill="1" applyBorder="1" applyAlignment="1" applyProtection="1">
      <alignment vertical="top" wrapText="1"/>
    </xf>
    <xf numFmtId="168" fontId="2" fillId="0" borderId="2" xfId="1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 applyProtection="1">
      <alignment vertical="top" wrapText="1"/>
    </xf>
    <xf numFmtId="0" fontId="0" fillId="0" borderId="0" xfId="0" applyFill="1"/>
    <xf numFmtId="166" fontId="2" fillId="0" borderId="2" xfId="1" applyNumberFormat="1" applyFont="1" applyFill="1" applyBorder="1" applyAlignment="1" applyProtection="1">
      <alignment horizontal="center" vertical="top" wrapText="1"/>
      <protection locked="0"/>
    </xf>
    <xf numFmtId="170" fontId="2" fillId="0" borderId="0" xfId="0" applyNumberFormat="1" applyFont="1" applyFill="1" applyProtection="1">
      <protection locked="0"/>
    </xf>
    <xf numFmtId="166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8" fontId="2" fillId="0" borderId="0" xfId="1" applyNumberFormat="1" applyFont="1" applyFill="1" applyProtection="1"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168" fontId="1" fillId="0" borderId="2" xfId="1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vertical="top" wrapText="1"/>
    </xf>
    <xf numFmtId="164" fontId="2" fillId="0" borderId="2" xfId="1" applyFont="1" applyFill="1" applyBorder="1" applyAlignment="1" applyProtection="1">
      <alignment horizontal="center" vertical="center" wrapText="1"/>
      <protection locked="0"/>
    </xf>
    <xf numFmtId="164" fontId="2" fillId="0" borderId="2" xfId="1" applyFont="1" applyFill="1" applyBorder="1" applyAlignment="1" applyProtection="1">
      <alignment horizontal="center" vertical="top" wrapText="1"/>
      <protection locked="0"/>
    </xf>
    <xf numFmtId="168" fontId="2" fillId="0" borderId="2" xfId="1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vertical="top" wrapText="1"/>
    </xf>
    <xf numFmtId="168" fontId="2" fillId="0" borderId="2" xfId="1" applyNumberFormat="1" applyFont="1" applyFill="1" applyBorder="1" applyAlignment="1" applyProtection="1">
      <alignment vertical="center" wrapText="1"/>
    </xf>
    <xf numFmtId="168" fontId="2" fillId="0" borderId="2" xfId="1" applyNumberFormat="1" applyFont="1" applyFill="1" applyBorder="1" applyAlignment="1" applyProtection="1">
      <alignment vertical="top" wrapText="1"/>
    </xf>
    <xf numFmtId="164" fontId="2" fillId="0" borderId="2" xfId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vertical="top" wrapText="1"/>
    </xf>
    <xf numFmtId="169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/>
    <xf numFmtId="168" fontId="2" fillId="0" borderId="2" xfId="1" applyNumberFormat="1" applyFont="1" applyFill="1" applyBorder="1" applyAlignment="1" applyProtection="1">
      <alignment horizontal="right" vertical="top" wrapText="1"/>
      <protection locked="0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Protection="1">
      <protection locked="0"/>
    </xf>
    <xf numFmtId="49" fontId="4" fillId="0" borderId="2" xfId="0" applyNumberFormat="1" applyFont="1" applyFill="1" applyBorder="1" applyAlignment="1" applyProtection="1">
      <alignment vertical="center" wrapText="1"/>
    </xf>
    <xf numFmtId="168" fontId="2" fillId="0" borderId="2" xfId="1" applyNumberFormat="1" applyFont="1" applyFill="1" applyBorder="1" applyAlignment="1" applyProtection="1">
      <alignment horizontal="center" vertical="center"/>
      <protection locked="0"/>
    </xf>
    <xf numFmtId="168" fontId="2" fillId="0" borderId="2" xfId="1" applyNumberFormat="1" applyFont="1" applyFill="1" applyBorder="1" applyAlignment="1" applyProtection="1">
      <alignment vertical="center"/>
      <protection locked="0"/>
    </xf>
    <xf numFmtId="168" fontId="2" fillId="0" borderId="2" xfId="1" applyNumberFormat="1" applyFont="1" applyFill="1" applyBorder="1" applyProtection="1">
      <protection locked="0"/>
    </xf>
    <xf numFmtId="168" fontId="2" fillId="0" borderId="0" xfId="1" applyNumberFormat="1" applyFont="1" applyFill="1" applyAlignment="1" applyProtection="1">
      <alignment vertical="top"/>
    </xf>
    <xf numFmtId="0" fontId="5" fillId="0" borderId="2" xfId="0" applyFont="1" applyFill="1" applyBorder="1" applyAlignment="1" applyProtection="1">
      <alignment horizontal="left" vertical="top" wrapText="1"/>
    </xf>
    <xf numFmtId="168" fontId="2" fillId="0" borderId="2" xfId="1" applyNumberFormat="1" applyFont="1" applyFill="1" applyBorder="1" applyAlignment="1" applyProtection="1">
      <alignment horizontal="right" vertical="center"/>
      <protection locked="0"/>
    </xf>
    <xf numFmtId="171" fontId="2" fillId="0" borderId="2" xfId="1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/>
    <xf numFmtId="0" fontId="2" fillId="0" borderId="0" xfId="0" applyFont="1" applyBorder="1" applyAlignment="1"/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36"/>
  <sheetViews>
    <sheetView tabSelected="1" view="pageBreakPreview" zoomScaleNormal="130" zoomScaleSheetLayoutView="100" workbookViewId="0">
      <pane ySplit="7" topLeftCell="A416" activePane="bottomLeft" state="frozen"/>
      <selection pane="bottomLeft" activeCell="E22" sqref="E22"/>
    </sheetView>
  </sheetViews>
  <sheetFormatPr defaultRowHeight="12.75" x14ac:dyDescent="0.2"/>
  <cols>
    <col min="1" max="1" width="37.85546875" style="3" customWidth="1"/>
    <col min="2" max="2" width="8" style="14" customWidth="1"/>
    <col min="3" max="3" width="13.140625" style="14" bestFit="1" customWidth="1"/>
    <col min="4" max="4" width="12.28515625" style="14" customWidth="1"/>
    <col min="5" max="5" width="12.7109375" style="15" customWidth="1"/>
    <col min="6" max="6" width="12.42578125" style="14" customWidth="1"/>
    <col min="7" max="7" width="13.140625" style="14" customWidth="1"/>
    <col min="8" max="8" width="12.85546875" style="1" customWidth="1"/>
    <col min="9" max="9" width="12.140625" style="1" customWidth="1"/>
    <col min="10" max="10" width="12.5703125" style="1" customWidth="1"/>
    <col min="11" max="11" width="13.140625" style="1" customWidth="1"/>
    <col min="12" max="12" width="9.140625" style="1"/>
    <col min="13" max="13" width="13.140625" style="1" bestFit="1" customWidth="1"/>
    <col min="14" max="16384" width="9.140625" style="1"/>
  </cols>
  <sheetData>
    <row r="2" spans="1:13" ht="15.75" x14ac:dyDescent="0.25">
      <c r="A2" s="115" t="s">
        <v>151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4" spans="1:13" x14ac:dyDescent="0.2">
      <c r="K4" s="17" t="s">
        <v>152</v>
      </c>
    </row>
    <row r="6" spans="1:13" ht="12.75" customHeight="1" x14ac:dyDescent="0.2">
      <c r="A6" s="113" t="s">
        <v>0</v>
      </c>
      <c r="B6" s="114" t="s">
        <v>50</v>
      </c>
      <c r="C6" s="114" t="s">
        <v>61</v>
      </c>
      <c r="D6" s="114" t="s">
        <v>150</v>
      </c>
      <c r="E6" s="119" t="s">
        <v>153</v>
      </c>
      <c r="F6" s="117" t="s">
        <v>51</v>
      </c>
      <c r="G6" s="118"/>
      <c r="H6" s="117" t="s">
        <v>62</v>
      </c>
      <c r="I6" s="118"/>
      <c r="J6" s="114" t="s">
        <v>154</v>
      </c>
      <c r="K6" s="114"/>
    </row>
    <row r="7" spans="1:13" ht="38.25" x14ac:dyDescent="0.2">
      <c r="A7" s="113"/>
      <c r="B7" s="114"/>
      <c r="C7" s="121"/>
      <c r="D7" s="121"/>
      <c r="E7" s="120"/>
      <c r="F7" s="2" t="s">
        <v>70</v>
      </c>
      <c r="G7" s="2" t="s">
        <v>71</v>
      </c>
      <c r="H7" s="2" t="s">
        <v>70</v>
      </c>
      <c r="I7" s="2" t="s">
        <v>71</v>
      </c>
      <c r="J7" s="2" t="s">
        <v>70</v>
      </c>
      <c r="K7" s="2" t="s">
        <v>71</v>
      </c>
    </row>
    <row r="8" spans="1:13" s="54" customFormat="1" ht="63.75" x14ac:dyDescent="0.2">
      <c r="A8" s="83" t="s">
        <v>55</v>
      </c>
      <c r="B8" s="51" t="s">
        <v>11</v>
      </c>
      <c r="C8" s="84">
        <f>C10+C12</f>
        <v>18245263.986000001</v>
      </c>
      <c r="D8" s="84">
        <f t="shared" ref="D8:K8" si="0">D10+D12</f>
        <v>19473976.731000002</v>
      </c>
      <c r="E8" s="84">
        <f t="shared" si="0"/>
        <v>20953998.913999997</v>
      </c>
      <c r="F8" s="84">
        <f t="shared" si="0"/>
        <v>22481783.149999999</v>
      </c>
      <c r="G8" s="84">
        <f t="shared" si="0"/>
        <v>23070352.763999999</v>
      </c>
      <c r="H8" s="84">
        <f t="shared" si="0"/>
        <v>23673493.350000001</v>
      </c>
      <c r="I8" s="84">
        <f t="shared" si="0"/>
        <v>24823699.353999998</v>
      </c>
      <c r="J8" s="84">
        <f t="shared" si="0"/>
        <v>24902836.899999999</v>
      </c>
      <c r="K8" s="84">
        <f t="shared" si="0"/>
        <v>26635829.483999997</v>
      </c>
      <c r="L8" s="66"/>
      <c r="M8" s="66"/>
    </row>
    <row r="9" spans="1:13" s="54" customFormat="1" x14ac:dyDescent="0.2">
      <c r="A9" s="67" t="s">
        <v>13</v>
      </c>
      <c r="B9" s="51" t="s">
        <v>1</v>
      </c>
      <c r="C9" s="52">
        <v>106.7</v>
      </c>
      <c r="D9" s="52">
        <f>D8/C8*100</f>
        <v>106.73442020867891</v>
      </c>
      <c r="E9" s="52">
        <f t="shared" ref="E9:F9" si="1">E8/D8*100</f>
        <v>107.59999975066211</v>
      </c>
      <c r="F9" s="52">
        <f t="shared" si="1"/>
        <v>107.29113446206797</v>
      </c>
      <c r="G9" s="52">
        <f>G8/E8*100</f>
        <v>110.09999980760713</v>
      </c>
      <c r="H9" s="52">
        <f>H8/F8*100</f>
        <v>105.30078149072443</v>
      </c>
      <c r="I9" s="52">
        <f>I8/G8*100</f>
        <v>107.59999904611774</v>
      </c>
      <c r="J9" s="52">
        <f>J8/H8*100</f>
        <v>105.19291146357155</v>
      </c>
      <c r="K9" s="52">
        <f>K8/I8*100</f>
        <v>107.30000031082395</v>
      </c>
      <c r="L9" s="66"/>
      <c r="M9" s="66"/>
    </row>
    <row r="10" spans="1:13" s="54" customFormat="1" ht="25.5" x14ac:dyDescent="0.2">
      <c r="A10" s="65" t="s">
        <v>2</v>
      </c>
      <c r="B10" s="51" t="s">
        <v>11</v>
      </c>
      <c r="C10" s="56">
        <f>C16+C40+C48+C211+C223+C231+C243+C255+C268+C274+C285+C297+C307+C318+C324+C335+C350+C379+C389+C393</f>
        <v>16037063.986000001</v>
      </c>
      <c r="D10" s="56">
        <f t="shared" ref="D10:K10" si="2">D16+D40+D48+D211+D223+D231+D243+D255+D268+D274+D285+D297+D307+D318+D324+D335+D350+D379+D389+D393</f>
        <v>17206335.131000001</v>
      </c>
      <c r="E10" s="56">
        <f t="shared" si="2"/>
        <v>18548429.213999998</v>
      </c>
      <c r="F10" s="56">
        <f t="shared" si="2"/>
        <v>19902464.549999997</v>
      </c>
      <c r="G10" s="110">
        <f t="shared" si="2"/>
        <v>20440368.923999999</v>
      </c>
      <c r="H10" s="56">
        <f t="shared" si="2"/>
        <v>20959310.850000001</v>
      </c>
      <c r="I10" s="56">
        <f t="shared" si="2"/>
        <v>21973396.503999997</v>
      </c>
      <c r="J10" s="56">
        <f t="shared" si="2"/>
        <v>22049504</v>
      </c>
      <c r="K10" s="56">
        <f t="shared" si="2"/>
        <v>23577454.543999996</v>
      </c>
      <c r="L10" s="66"/>
      <c r="M10" s="66"/>
    </row>
    <row r="11" spans="1:13" s="54" customFormat="1" x14ac:dyDescent="0.2">
      <c r="A11" s="67" t="s">
        <v>13</v>
      </c>
      <c r="B11" s="51" t="s">
        <v>1</v>
      </c>
      <c r="C11" s="52">
        <v>108.5</v>
      </c>
      <c r="D11" s="52">
        <f>D10/C10*100</f>
        <v>107.29105493387534</v>
      </c>
      <c r="E11" s="52">
        <f t="shared" ref="E11:F11" si="3">E10/D10*100</f>
        <v>107.79999966745967</v>
      </c>
      <c r="F11" s="52">
        <f t="shared" si="3"/>
        <v>107.30000001821179</v>
      </c>
      <c r="G11" s="52">
        <f>G10/E10*100</f>
        <v>110.19999962353685</v>
      </c>
      <c r="H11" s="52">
        <f>H10/F10*100</f>
        <v>105.31012778515414</v>
      </c>
      <c r="I11" s="52">
        <f>I10/G10*100</f>
        <v>107.49999956311942</v>
      </c>
      <c r="J11" s="52">
        <f>J10/H10*100</f>
        <v>105.20147421736435</v>
      </c>
      <c r="K11" s="52">
        <f>K10/I10*100</f>
        <v>107.30000043328758</v>
      </c>
      <c r="L11" s="66"/>
      <c r="M11" s="66"/>
    </row>
    <row r="12" spans="1:13" s="54" customFormat="1" ht="25.5" x14ac:dyDescent="0.2">
      <c r="A12" s="65" t="s">
        <v>10</v>
      </c>
      <c r="B12" s="51" t="s">
        <v>11</v>
      </c>
      <c r="C12" s="56">
        <f>C18+C42+C50+C219+C227+C235+C251+C261+C270+C281+C293+C301+C314+C320+C331+C346+C375+C385+C391</f>
        <v>2208200.0000000005</v>
      </c>
      <c r="D12" s="56">
        <f t="shared" ref="D12:K12" si="4">D18+D42+D50+D219+D227+D235+D251+D261+D270+D281+D293+D301+D314+D320+D331+D346+D375+D385+D391</f>
        <v>2267641.6000000006</v>
      </c>
      <c r="E12" s="56">
        <f t="shared" si="4"/>
        <v>2405569.7000000002</v>
      </c>
      <c r="F12" s="56">
        <f t="shared" si="4"/>
        <v>2579318.5999999996</v>
      </c>
      <c r="G12" s="110">
        <f t="shared" si="4"/>
        <v>2629983.8400000008</v>
      </c>
      <c r="H12" s="56">
        <f t="shared" si="4"/>
        <v>2714182.5</v>
      </c>
      <c r="I12" s="56">
        <f t="shared" si="4"/>
        <v>2850302.85</v>
      </c>
      <c r="J12" s="56">
        <f t="shared" si="4"/>
        <v>2853332.9000000004</v>
      </c>
      <c r="K12" s="56">
        <f t="shared" si="4"/>
        <v>3058374.9399999995</v>
      </c>
      <c r="L12" s="66"/>
      <c r="M12" s="66"/>
    </row>
    <row r="13" spans="1:13" s="54" customFormat="1" x14ac:dyDescent="0.2">
      <c r="A13" s="67" t="s">
        <v>13</v>
      </c>
      <c r="B13" s="51" t="s">
        <v>1</v>
      </c>
      <c r="C13" s="52">
        <v>95.3</v>
      </c>
      <c r="D13" s="52">
        <f>D12/C12*100</f>
        <v>102.69185762159225</v>
      </c>
      <c r="E13" s="52">
        <f t="shared" ref="E13:F13" si="5">E12/D12*100</f>
        <v>106.08244706747307</v>
      </c>
      <c r="F13" s="52">
        <f t="shared" si="5"/>
        <v>107.22277554460382</v>
      </c>
      <c r="G13" s="52">
        <f>G12/E12*100</f>
        <v>109.32893941921536</v>
      </c>
      <c r="H13" s="52">
        <f>H12/F12*100</f>
        <v>105.22866388045277</v>
      </c>
      <c r="I13" s="52">
        <f>I12/G12*100</f>
        <v>108.37720014279628</v>
      </c>
      <c r="J13" s="52">
        <f>J12/H12*100</f>
        <v>105.12678863709424</v>
      </c>
      <c r="K13" s="52">
        <f>K12/I12*100</f>
        <v>107.29999936673393</v>
      </c>
      <c r="L13" s="66"/>
      <c r="M13" s="66"/>
    </row>
    <row r="14" spans="1:13" s="54" customFormat="1" ht="51" x14ac:dyDescent="0.2">
      <c r="A14" s="68" t="s">
        <v>56</v>
      </c>
      <c r="B14" s="85" t="s">
        <v>11</v>
      </c>
      <c r="C14" s="57">
        <f>C16+C18</f>
        <v>125099.6</v>
      </c>
      <c r="D14" s="57">
        <f t="shared" ref="D14:K14" si="6">D16+D18</f>
        <v>127986.9</v>
      </c>
      <c r="E14" s="57">
        <f t="shared" si="6"/>
        <v>134219.79999999999</v>
      </c>
      <c r="F14" s="57">
        <f t="shared" si="6"/>
        <v>144017.4</v>
      </c>
      <c r="G14" s="57">
        <f t="shared" si="6"/>
        <v>148787.79999999999</v>
      </c>
      <c r="H14" s="57">
        <f t="shared" si="6"/>
        <v>151650.29999999999</v>
      </c>
      <c r="I14" s="57">
        <f t="shared" si="6"/>
        <v>160152.09999999998</v>
      </c>
      <c r="J14" s="57">
        <f t="shared" si="6"/>
        <v>159536</v>
      </c>
      <c r="K14" s="57">
        <f t="shared" si="6"/>
        <v>172222.3</v>
      </c>
      <c r="L14" s="66"/>
      <c r="M14" s="66"/>
    </row>
    <row r="15" spans="1:13" s="54" customFormat="1" x14ac:dyDescent="0.2">
      <c r="A15" s="67" t="s">
        <v>13</v>
      </c>
      <c r="B15" s="51" t="s">
        <v>1</v>
      </c>
      <c r="C15" s="52">
        <v>95.3</v>
      </c>
      <c r="D15" s="52">
        <f>D14/C14*100</f>
        <v>102.30800098481529</v>
      </c>
      <c r="E15" s="52">
        <f t="shared" ref="E15:F15" si="7">E14/D14*100</f>
        <v>104.86995153410233</v>
      </c>
      <c r="F15" s="52">
        <f t="shared" si="7"/>
        <v>107.29966815626308</v>
      </c>
      <c r="G15" s="52">
        <f>G14/E14*100</f>
        <v>110.85383825635265</v>
      </c>
      <c r="H15" s="52">
        <f>H14/F14*100</f>
        <v>105.29998458519596</v>
      </c>
      <c r="I15" s="52">
        <f>I14/G14*100</f>
        <v>107.63792461478697</v>
      </c>
      <c r="J15" s="52">
        <f>J14/H14*100</f>
        <v>105.19992377199388</v>
      </c>
      <c r="K15" s="52">
        <f>K14/I14*100</f>
        <v>107.53671041466207</v>
      </c>
      <c r="L15" s="66"/>
      <c r="M15" s="66"/>
    </row>
    <row r="16" spans="1:13" s="54" customFormat="1" ht="25.5" x14ac:dyDescent="0.2">
      <c r="A16" s="50" t="s">
        <v>2</v>
      </c>
      <c r="B16" s="51" t="s">
        <v>11</v>
      </c>
      <c r="C16" s="57">
        <f>C22+C28+C34</f>
        <v>64934.299999999996</v>
      </c>
      <c r="D16" s="57">
        <f t="shared" ref="D16:K16" si="8">D22+D28+D34</f>
        <v>66566.899999999994</v>
      </c>
      <c r="E16" s="57">
        <f t="shared" si="8"/>
        <v>70237.2</v>
      </c>
      <c r="F16" s="57">
        <f>F22+F28+F34</f>
        <v>75364.5</v>
      </c>
      <c r="G16" s="57">
        <f t="shared" si="8"/>
        <v>78726.899999999994</v>
      </c>
      <c r="H16" s="57">
        <f t="shared" si="8"/>
        <v>79358.8</v>
      </c>
      <c r="I16" s="57">
        <f t="shared" si="8"/>
        <v>84346.2</v>
      </c>
      <c r="J16" s="57">
        <f t="shared" si="8"/>
        <v>83485.399999999994</v>
      </c>
      <c r="K16" s="57">
        <f t="shared" si="8"/>
        <v>90503.5</v>
      </c>
      <c r="L16" s="66"/>
      <c r="M16" s="66"/>
    </row>
    <row r="17" spans="1:13" s="54" customFormat="1" x14ac:dyDescent="0.2">
      <c r="A17" s="67" t="s">
        <v>13</v>
      </c>
      <c r="B17" s="51" t="s">
        <v>1</v>
      </c>
      <c r="C17" s="52">
        <v>98.3</v>
      </c>
      <c r="D17" s="52">
        <f>D16/C16*100</f>
        <v>102.51423361767202</v>
      </c>
      <c r="E17" s="52">
        <f t="shared" ref="E17:F17" si="9">E16/D16*100</f>
        <v>105.5137012539265</v>
      </c>
      <c r="F17" s="52">
        <f t="shared" si="9"/>
        <v>107.29997778954743</v>
      </c>
      <c r="G17" s="52">
        <f>G16/E16*100</f>
        <v>112.08718456886093</v>
      </c>
      <c r="H17" s="52">
        <f>H16/F16*100</f>
        <v>105.29997545263355</v>
      </c>
      <c r="I17" s="52">
        <f>I16/G16*100</f>
        <v>107.13771277670021</v>
      </c>
      <c r="J17" s="52">
        <f>J16/H16*100</f>
        <v>105.19992741825732</v>
      </c>
      <c r="K17" s="52">
        <f>K16/I16*100</f>
        <v>107.30003248516236</v>
      </c>
      <c r="L17" s="66"/>
      <c r="M17" s="66"/>
    </row>
    <row r="18" spans="1:13" s="54" customFormat="1" ht="25.5" x14ac:dyDescent="0.2">
      <c r="A18" s="65" t="s">
        <v>10</v>
      </c>
      <c r="B18" s="51" t="s">
        <v>11</v>
      </c>
      <c r="C18" s="56">
        <f>C24+C30+C36</f>
        <v>60165.3</v>
      </c>
      <c r="D18" s="56">
        <f t="shared" ref="D18:K18" si="10">D24+D30+D36</f>
        <v>61420</v>
      </c>
      <c r="E18" s="56">
        <f t="shared" si="10"/>
        <v>63982.6</v>
      </c>
      <c r="F18" s="56">
        <f t="shared" si="10"/>
        <v>68652.899999999994</v>
      </c>
      <c r="G18" s="56">
        <f t="shared" si="10"/>
        <v>70060.900000000009</v>
      </c>
      <c r="H18" s="56">
        <f t="shared" si="10"/>
        <v>72291.5</v>
      </c>
      <c r="I18" s="56">
        <f t="shared" si="10"/>
        <v>75805.899999999994</v>
      </c>
      <c r="J18" s="56">
        <f t="shared" si="10"/>
        <v>76050.600000000006</v>
      </c>
      <c r="K18" s="56">
        <f t="shared" si="10"/>
        <v>81718.8</v>
      </c>
      <c r="L18" s="66"/>
      <c r="M18" s="66"/>
    </row>
    <row r="19" spans="1:13" s="54" customFormat="1" x14ac:dyDescent="0.2">
      <c r="A19" s="67" t="s">
        <v>13</v>
      </c>
      <c r="B19" s="51" t="s">
        <v>1</v>
      </c>
      <c r="C19" s="52">
        <v>92.3</v>
      </c>
      <c r="D19" s="52">
        <f>D18/C18*100</f>
        <v>102.08542133090003</v>
      </c>
      <c r="E19" s="52">
        <f t="shared" ref="E19:F19" si="11">E18/D18*100</f>
        <v>104.17225659394333</v>
      </c>
      <c r="F19" s="52">
        <f t="shared" si="11"/>
        <v>107.29932825486928</v>
      </c>
      <c r="G19" s="52">
        <f>G18/E18*100</f>
        <v>109.49992654252875</v>
      </c>
      <c r="H19" s="52">
        <f>H18/F18*100</f>
        <v>105.29999461057</v>
      </c>
      <c r="I19" s="52">
        <f>I18/G18*100</f>
        <v>108.20000884944383</v>
      </c>
      <c r="J19" s="52">
        <f>J18/H18*100</f>
        <v>105.19991976926748</v>
      </c>
      <c r="K19" s="52">
        <f>K18/I18*100</f>
        <v>107.8000525025097</v>
      </c>
      <c r="L19" s="66"/>
      <c r="M19" s="66"/>
    </row>
    <row r="20" spans="1:13" s="54" customFormat="1" ht="40.5" x14ac:dyDescent="0.2">
      <c r="A20" s="86" t="s">
        <v>14</v>
      </c>
      <c r="B20" s="51" t="s">
        <v>11</v>
      </c>
      <c r="C20" s="87">
        <f>C22+C24</f>
        <v>110255.1</v>
      </c>
      <c r="D20" s="87">
        <f>D22+D24</f>
        <v>111591.4</v>
      </c>
      <c r="E20" s="87">
        <f t="shared" ref="E20:K20" si="12">E22+E24</f>
        <v>117166.9</v>
      </c>
      <c r="F20" s="87">
        <f t="shared" si="12"/>
        <v>125938.59999999999</v>
      </c>
      <c r="G20" s="87">
        <f t="shared" si="12"/>
        <v>130199.7</v>
      </c>
      <c r="H20" s="87">
        <f t="shared" si="12"/>
        <v>132772.29999999999</v>
      </c>
      <c r="I20" s="87">
        <f t="shared" si="12"/>
        <v>140351.09999999998</v>
      </c>
      <c r="J20" s="87">
        <f t="shared" si="12"/>
        <v>139832.4</v>
      </c>
      <c r="K20" s="87">
        <f t="shared" si="12"/>
        <v>151157.09999999998</v>
      </c>
      <c r="L20" s="66"/>
      <c r="M20" s="66"/>
    </row>
    <row r="21" spans="1:13" s="54" customFormat="1" x14ac:dyDescent="0.2">
      <c r="A21" s="67" t="s">
        <v>13</v>
      </c>
      <c r="B21" s="51" t="s">
        <v>1</v>
      </c>
      <c r="C21" s="52">
        <v>95.6</v>
      </c>
      <c r="D21" s="52">
        <f>D20/C20*100</f>
        <v>101.21200742641383</v>
      </c>
      <c r="E21" s="52">
        <f t="shared" ref="E21:F21" si="13">E20/D20*100</f>
        <v>104.99635276553569</v>
      </c>
      <c r="F21" s="52">
        <f t="shared" si="13"/>
        <v>107.48650002688474</v>
      </c>
      <c r="G21" s="52">
        <f>G20/E20*100</f>
        <v>111.12327799062705</v>
      </c>
      <c r="H21" s="52">
        <f>H20/F20*100</f>
        <v>105.42621563206198</v>
      </c>
      <c r="I21" s="52">
        <f>I20/G20*100</f>
        <v>107.79679215850726</v>
      </c>
      <c r="J21" s="52">
        <f>J20/H20*100</f>
        <v>105.31744949812574</v>
      </c>
      <c r="K21" s="52">
        <f>K20/I20*100</f>
        <v>107.69926277742034</v>
      </c>
      <c r="L21" s="66"/>
      <c r="M21" s="66"/>
    </row>
    <row r="22" spans="1:13" s="54" customFormat="1" ht="38.25" x14ac:dyDescent="0.2">
      <c r="A22" s="50" t="s">
        <v>54</v>
      </c>
      <c r="B22" s="85" t="s">
        <v>11</v>
      </c>
      <c r="C22" s="57">
        <v>58135.1</v>
      </c>
      <c r="D22" s="57">
        <v>59271.4</v>
      </c>
      <c r="E22" s="57">
        <v>62540.5</v>
      </c>
      <c r="F22" s="57">
        <v>67105.899999999994</v>
      </c>
      <c r="G22" s="57">
        <v>70098.899999999994</v>
      </c>
      <c r="H22" s="57">
        <v>70662.5</v>
      </c>
      <c r="I22" s="57">
        <v>75075.899999999994</v>
      </c>
      <c r="J22" s="57">
        <v>74336.899999999994</v>
      </c>
      <c r="K22" s="57">
        <v>80556.399999999994</v>
      </c>
      <c r="L22" s="66"/>
      <c r="M22" s="66"/>
    </row>
    <row r="23" spans="1:13" s="54" customFormat="1" x14ac:dyDescent="0.2">
      <c r="A23" s="67" t="s">
        <v>13</v>
      </c>
      <c r="B23" s="51" t="s">
        <v>1</v>
      </c>
      <c r="C23" s="52">
        <v>97.7</v>
      </c>
      <c r="D23" s="52">
        <f>D22/C22*100</f>
        <v>101.9545850957511</v>
      </c>
      <c r="E23" s="52">
        <f t="shared" ref="E23:F23" si="14">E22/D22*100</f>
        <v>105.51547626679985</v>
      </c>
      <c r="F23" s="52">
        <f t="shared" si="14"/>
        <v>107.29990965854125</v>
      </c>
      <c r="G23" s="52">
        <f>G22/E22*100</f>
        <v>112.08560852567535</v>
      </c>
      <c r="H23" s="52">
        <f>H22/F22*100</f>
        <v>105.29998107468941</v>
      </c>
      <c r="I23" s="52">
        <f>I22/G22*100</f>
        <v>107.0999687584256</v>
      </c>
      <c r="J23" s="52">
        <f>J22/H22*100</f>
        <v>105.19992924111091</v>
      </c>
      <c r="K23" s="52">
        <f>K22/I22*100</f>
        <v>107.29994578819569</v>
      </c>
      <c r="L23" s="66"/>
      <c r="M23" s="66"/>
    </row>
    <row r="24" spans="1:13" s="54" customFormat="1" x14ac:dyDescent="0.2">
      <c r="A24" s="50" t="s">
        <v>53</v>
      </c>
      <c r="B24" s="51" t="s">
        <v>11</v>
      </c>
      <c r="C24" s="56">
        <v>52120</v>
      </c>
      <c r="D24" s="56">
        <v>52320</v>
      </c>
      <c r="E24" s="56">
        <v>54626.400000000001</v>
      </c>
      <c r="F24" s="56">
        <v>58832.7</v>
      </c>
      <c r="G24" s="56">
        <v>60100.800000000003</v>
      </c>
      <c r="H24" s="56">
        <v>62109.8</v>
      </c>
      <c r="I24" s="56">
        <v>65275.199999999997</v>
      </c>
      <c r="J24" s="56">
        <v>65495.5</v>
      </c>
      <c r="K24" s="56">
        <v>70600.7</v>
      </c>
      <c r="L24" s="69"/>
      <c r="M24" s="69"/>
    </row>
    <row r="25" spans="1:13" s="54" customFormat="1" x14ac:dyDescent="0.2">
      <c r="A25" s="67" t="s">
        <v>13</v>
      </c>
      <c r="B25" s="51" t="s">
        <v>1</v>
      </c>
      <c r="C25" s="52">
        <v>93.3</v>
      </c>
      <c r="D25" s="52">
        <f>D24/C24*100</f>
        <v>100.38372985418265</v>
      </c>
      <c r="E25" s="52">
        <f t="shared" ref="E25:F25" si="15">E24/D24*100</f>
        <v>104.40825688073394</v>
      </c>
      <c r="F25" s="52">
        <f t="shared" si="15"/>
        <v>107.70012301744212</v>
      </c>
      <c r="G25" s="52">
        <f>G24/E24*100</f>
        <v>110.02152805237029</v>
      </c>
      <c r="H25" s="52">
        <f>H24/F24*100</f>
        <v>105.57020160556969</v>
      </c>
      <c r="I25" s="52">
        <f>I24/G24*100</f>
        <v>108.60953597955434</v>
      </c>
      <c r="J25" s="52">
        <f>J24/H24*100</f>
        <v>105.45115263613793</v>
      </c>
      <c r="K25" s="52">
        <f>K24/I24*100</f>
        <v>108.1585349412947</v>
      </c>
      <c r="L25" s="66"/>
      <c r="M25" s="66"/>
    </row>
    <row r="26" spans="1:13" s="54" customFormat="1" ht="13.5" x14ac:dyDescent="0.2">
      <c r="A26" s="86" t="s">
        <v>15</v>
      </c>
      <c r="B26" s="51" t="s">
        <v>11</v>
      </c>
      <c r="C26" s="88">
        <f>C28+C30</f>
        <v>11820.2</v>
      </c>
      <c r="D26" s="88">
        <f t="shared" ref="D26:K26" si="16">D28+D30</f>
        <v>13395.5</v>
      </c>
      <c r="E26" s="88">
        <f t="shared" si="16"/>
        <v>14052.9</v>
      </c>
      <c r="F26" s="88">
        <f t="shared" si="16"/>
        <v>15078.8</v>
      </c>
      <c r="G26" s="88">
        <f t="shared" si="16"/>
        <v>15588.1</v>
      </c>
      <c r="H26" s="88">
        <f t="shared" si="16"/>
        <v>15878</v>
      </c>
      <c r="I26" s="88">
        <f t="shared" si="16"/>
        <v>16801</v>
      </c>
      <c r="J26" s="88">
        <f t="shared" si="16"/>
        <v>16703.599999999999</v>
      </c>
      <c r="K26" s="88">
        <f t="shared" si="16"/>
        <v>18065.2</v>
      </c>
      <c r="L26" s="69"/>
      <c r="M26" s="69"/>
    </row>
    <row r="27" spans="1:13" s="54" customFormat="1" x14ac:dyDescent="0.2">
      <c r="A27" s="67" t="s">
        <v>13</v>
      </c>
      <c r="B27" s="51" t="s">
        <v>1</v>
      </c>
      <c r="C27" s="52">
        <v>95.2</v>
      </c>
      <c r="D27" s="52">
        <f>D26/C26*100</f>
        <v>113.32718566521716</v>
      </c>
      <c r="E27" s="52">
        <f t="shared" ref="E27:F27" si="17">E26/D26*100</f>
        <v>104.90761823000261</v>
      </c>
      <c r="F27" s="52">
        <f t="shared" si="17"/>
        <v>107.30027254161062</v>
      </c>
      <c r="G27" s="52">
        <f>G26/E26*100</f>
        <v>110.92443552576337</v>
      </c>
      <c r="H27" s="52">
        <f>H26/F26*100</f>
        <v>105.30015651112821</v>
      </c>
      <c r="I27" s="52">
        <f>I26/G26*100</f>
        <v>107.78093545717566</v>
      </c>
      <c r="J27" s="52">
        <f>J26/H26*100</f>
        <v>105.19964731074442</v>
      </c>
      <c r="K27" s="52">
        <f>K26/I26*100</f>
        <v>107.52455210999345</v>
      </c>
      <c r="L27" s="66"/>
      <c r="M27" s="66"/>
    </row>
    <row r="28" spans="1:13" s="54" customFormat="1" ht="38.25" x14ac:dyDescent="0.2">
      <c r="A28" s="50" t="s">
        <v>54</v>
      </c>
      <c r="B28" s="51" t="s">
        <v>11</v>
      </c>
      <c r="C28" s="57">
        <v>6799.2</v>
      </c>
      <c r="D28" s="57">
        <v>7295.5</v>
      </c>
      <c r="E28" s="57">
        <v>7696.7</v>
      </c>
      <c r="F28" s="57">
        <v>8258.6</v>
      </c>
      <c r="G28" s="57">
        <v>8628</v>
      </c>
      <c r="H28" s="57">
        <v>8696.2999999999993</v>
      </c>
      <c r="I28" s="57">
        <v>9270.2999999999993</v>
      </c>
      <c r="J28" s="57">
        <v>9148.5</v>
      </c>
      <c r="K28" s="57">
        <v>9947.1</v>
      </c>
      <c r="L28" s="69"/>
      <c r="M28" s="69"/>
    </row>
    <row r="29" spans="1:13" s="54" customFormat="1" x14ac:dyDescent="0.2">
      <c r="A29" s="67" t="s">
        <v>13</v>
      </c>
      <c r="B29" s="51" t="s">
        <v>1</v>
      </c>
      <c r="C29" s="52">
        <v>103.6</v>
      </c>
      <c r="D29" s="52">
        <f>D28/C28*100</f>
        <v>107.29938816331332</v>
      </c>
      <c r="E29" s="52">
        <f t="shared" ref="E29:F29" si="18">E28/D28*100</f>
        <v>105.49928037831539</v>
      </c>
      <c r="F29" s="52">
        <f t="shared" si="18"/>
        <v>107.30053139657257</v>
      </c>
      <c r="G29" s="52">
        <f>G28/E28*100</f>
        <v>112.09999090519314</v>
      </c>
      <c r="H29" s="52">
        <f>H28/F28*100</f>
        <v>105.29992977017895</v>
      </c>
      <c r="I29" s="52">
        <f>I28/G28*100</f>
        <v>107.44436717663422</v>
      </c>
      <c r="J29" s="52">
        <f>J28/H28*100</f>
        <v>105.19991260651082</v>
      </c>
      <c r="K29" s="52">
        <f>K28/I28*100</f>
        <v>107.30073460405814</v>
      </c>
      <c r="L29" s="66"/>
      <c r="M29" s="66"/>
    </row>
    <row r="30" spans="1:13" s="54" customFormat="1" x14ac:dyDescent="0.2">
      <c r="A30" s="50" t="s">
        <v>53</v>
      </c>
      <c r="B30" s="51" t="s">
        <v>11</v>
      </c>
      <c r="C30" s="57">
        <v>5021</v>
      </c>
      <c r="D30" s="57">
        <v>6100</v>
      </c>
      <c r="E30" s="57">
        <v>6356.2</v>
      </c>
      <c r="F30" s="57">
        <v>6820.2</v>
      </c>
      <c r="G30" s="57">
        <v>6960.1</v>
      </c>
      <c r="H30" s="89">
        <v>7181.7</v>
      </c>
      <c r="I30" s="89">
        <v>7530.7</v>
      </c>
      <c r="J30" s="89">
        <v>7555.1</v>
      </c>
      <c r="K30" s="89">
        <v>8118.1</v>
      </c>
      <c r="L30" s="69"/>
      <c r="M30" s="69"/>
    </row>
    <row r="31" spans="1:13" s="54" customFormat="1" x14ac:dyDescent="0.2">
      <c r="A31" s="67" t="s">
        <v>13</v>
      </c>
      <c r="B31" s="51" t="s">
        <v>1</v>
      </c>
      <c r="C31" s="52">
        <v>85.8</v>
      </c>
      <c r="D31" s="52">
        <f>D30/C30*100</f>
        <v>121.48974307906792</v>
      </c>
      <c r="E31" s="52">
        <f t="shared" ref="E31:F31" si="19">E30/D30*100</f>
        <v>104.2</v>
      </c>
      <c r="F31" s="52">
        <f t="shared" si="19"/>
        <v>107.29995909505678</v>
      </c>
      <c r="G31" s="52">
        <f>G30/E30*100</f>
        <v>109.50095969289828</v>
      </c>
      <c r="H31" s="52">
        <f>H30/F30*100</f>
        <v>105.30043107240257</v>
      </c>
      <c r="I31" s="52">
        <f>I30/G30*100</f>
        <v>108.19815807244149</v>
      </c>
      <c r="J31" s="52">
        <f>J30/H30*100</f>
        <v>105.19932606485931</v>
      </c>
      <c r="K31" s="52">
        <f>K30/I30*100</f>
        <v>107.80007170648148</v>
      </c>
      <c r="L31" s="66"/>
      <c r="M31" s="66"/>
    </row>
    <row r="32" spans="1:13" s="54" customFormat="1" ht="13.5" x14ac:dyDescent="0.2">
      <c r="A32" s="90" t="s">
        <v>16</v>
      </c>
      <c r="B32" s="51" t="s">
        <v>11</v>
      </c>
      <c r="C32" s="57">
        <f>C34+C36</f>
        <v>3024.3</v>
      </c>
      <c r="D32" s="87">
        <f t="shared" ref="D32:K32" si="20">D34+D36</f>
        <v>3000</v>
      </c>
      <c r="E32" s="87">
        <f t="shared" si="20"/>
        <v>3000</v>
      </c>
      <c r="F32" s="87">
        <f t="shared" si="20"/>
        <v>3000</v>
      </c>
      <c r="G32" s="87">
        <f t="shared" si="20"/>
        <v>3000</v>
      </c>
      <c r="H32" s="87">
        <f t="shared" si="20"/>
        <v>3000</v>
      </c>
      <c r="I32" s="87">
        <f t="shared" si="20"/>
        <v>3000</v>
      </c>
      <c r="J32" s="87">
        <f t="shared" si="20"/>
        <v>3000</v>
      </c>
      <c r="K32" s="87">
        <f t="shared" si="20"/>
        <v>3000</v>
      </c>
      <c r="L32" s="69"/>
      <c r="M32" s="69"/>
    </row>
    <row r="33" spans="1:13" s="54" customFormat="1" x14ac:dyDescent="0.2">
      <c r="A33" s="67" t="s">
        <v>13</v>
      </c>
      <c r="B33" s="51" t="s">
        <v>1</v>
      </c>
      <c r="C33" s="52">
        <v>87.2</v>
      </c>
      <c r="D33" s="52">
        <f>D32/C32*100</f>
        <v>99.196508282908439</v>
      </c>
      <c r="E33" s="52">
        <f t="shared" ref="E33:F33" si="21">E32/D32*100</f>
        <v>100</v>
      </c>
      <c r="F33" s="52">
        <f t="shared" si="21"/>
        <v>100</v>
      </c>
      <c r="G33" s="52">
        <f>G32/E32*100</f>
        <v>100</v>
      </c>
      <c r="H33" s="52">
        <f>H32/F32*100</f>
        <v>100</v>
      </c>
      <c r="I33" s="52">
        <f>I32/G32*100</f>
        <v>100</v>
      </c>
      <c r="J33" s="52">
        <f>J32/H32*100</f>
        <v>100</v>
      </c>
      <c r="K33" s="52">
        <f>K32/I32*100</f>
        <v>100</v>
      </c>
      <c r="L33" s="66"/>
      <c r="M33" s="66"/>
    </row>
    <row r="34" spans="1:13" s="54" customFormat="1" ht="38.25" x14ac:dyDescent="0.2">
      <c r="A34" s="50" t="s">
        <v>54</v>
      </c>
      <c r="B34" s="51" t="s">
        <v>11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69"/>
      <c r="M34" s="69"/>
    </row>
    <row r="35" spans="1:13" s="54" customFormat="1" x14ac:dyDescent="0.2">
      <c r="A35" s="67" t="s">
        <v>13</v>
      </c>
      <c r="B35" s="51" t="s">
        <v>1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6"/>
      <c r="M35" s="66"/>
    </row>
    <row r="36" spans="1:13" s="54" customFormat="1" x14ac:dyDescent="0.2">
      <c r="A36" s="50" t="s">
        <v>53</v>
      </c>
      <c r="B36" s="51" t="s">
        <v>11</v>
      </c>
      <c r="C36" s="57">
        <v>3024.3</v>
      </c>
      <c r="D36" s="57">
        <v>3000</v>
      </c>
      <c r="E36" s="57">
        <v>3000</v>
      </c>
      <c r="F36" s="57">
        <v>3000</v>
      </c>
      <c r="G36" s="57">
        <v>3000</v>
      </c>
      <c r="H36" s="89">
        <v>3000</v>
      </c>
      <c r="I36" s="89">
        <v>3000</v>
      </c>
      <c r="J36" s="89">
        <v>3000</v>
      </c>
      <c r="K36" s="89">
        <v>3000</v>
      </c>
      <c r="L36" s="69"/>
      <c r="M36" s="69"/>
    </row>
    <row r="37" spans="1:13" s="54" customFormat="1" x14ac:dyDescent="0.2">
      <c r="A37" s="67" t="s">
        <v>13</v>
      </c>
      <c r="B37" s="51" t="s">
        <v>1</v>
      </c>
      <c r="C37" s="52">
        <v>87.2</v>
      </c>
      <c r="D37" s="52">
        <f>D36/C36*100</f>
        <v>99.196508282908439</v>
      </c>
      <c r="E37" s="52">
        <f t="shared" ref="E37:F37" si="22">E36/D36*100</f>
        <v>100</v>
      </c>
      <c r="F37" s="52">
        <f t="shared" si="22"/>
        <v>100</v>
      </c>
      <c r="G37" s="52">
        <f>G36/E36*100</f>
        <v>100</v>
      </c>
      <c r="H37" s="52">
        <f>H36/F36*100</f>
        <v>100</v>
      </c>
      <c r="I37" s="52">
        <f>I36/G36*100</f>
        <v>100</v>
      </c>
      <c r="J37" s="52">
        <f>J36/H36*100</f>
        <v>100</v>
      </c>
      <c r="K37" s="52">
        <f>K36/I36*100</f>
        <v>100</v>
      </c>
      <c r="L37" s="66"/>
      <c r="M37" s="66"/>
    </row>
    <row r="38" spans="1:13" s="54" customFormat="1" ht="27" x14ac:dyDescent="0.2">
      <c r="A38" s="90" t="s">
        <v>17</v>
      </c>
      <c r="B38" s="51" t="s">
        <v>11</v>
      </c>
      <c r="C38" s="56">
        <f>C40+C42</f>
        <v>25236.9</v>
      </c>
      <c r="D38" s="56">
        <f t="shared" ref="D38:K38" si="23">D40+D42</f>
        <v>32580.199999999997</v>
      </c>
      <c r="E38" s="56">
        <f t="shared" si="23"/>
        <v>35564.5</v>
      </c>
      <c r="F38" s="56">
        <f t="shared" si="23"/>
        <v>38160.700000000004</v>
      </c>
      <c r="G38" s="56">
        <f t="shared" si="23"/>
        <v>38958.799999999996</v>
      </c>
      <c r="H38" s="56">
        <f t="shared" si="23"/>
        <v>40183.200000000004</v>
      </c>
      <c r="I38" s="56">
        <f t="shared" si="23"/>
        <v>42290.7</v>
      </c>
      <c r="J38" s="56">
        <f t="shared" si="23"/>
        <v>42272.700000000004</v>
      </c>
      <c r="K38" s="56">
        <f t="shared" si="23"/>
        <v>45798.900000000009</v>
      </c>
      <c r="L38" s="69"/>
      <c r="M38" s="69"/>
    </row>
    <row r="39" spans="1:13" s="54" customFormat="1" x14ac:dyDescent="0.2">
      <c r="A39" s="67" t="s">
        <v>13</v>
      </c>
      <c r="B39" s="51" t="s">
        <v>1</v>
      </c>
      <c r="C39" s="52">
        <v>67.8</v>
      </c>
      <c r="D39" s="52">
        <f>D38/C38*100</f>
        <v>129.09747235199248</v>
      </c>
      <c r="E39" s="52">
        <f t="shared" ref="E39:F39" si="24">E38/D38*100</f>
        <v>109.15985782776043</v>
      </c>
      <c r="F39" s="52">
        <f t="shared" si="24"/>
        <v>107.2999760997624</v>
      </c>
      <c r="G39" s="52">
        <f>G38/E38*100</f>
        <v>109.54406782043891</v>
      </c>
      <c r="H39" s="52">
        <f>H38/F38*100</f>
        <v>105.29995518950123</v>
      </c>
      <c r="I39" s="52">
        <f>I38/G38*100</f>
        <v>108.55236814275595</v>
      </c>
      <c r="J39" s="52">
        <f>J38/H38*100</f>
        <v>105.19993430090186</v>
      </c>
      <c r="K39" s="52">
        <f>K38/I38*100</f>
        <v>108.29544084160349</v>
      </c>
      <c r="L39" s="66"/>
      <c r="M39" s="66"/>
    </row>
    <row r="40" spans="1:13" s="54" customFormat="1" ht="38.25" x14ac:dyDescent="0.2">
      <c r="A40" s="50" t="s">
        <v>54</v>
      </c>
      <c r="B40" s="51" t="s">
        <v>11</v>
      </c>
      <c r="C40" s="57">
        <v>74.400000000000006</v>
      </c>
      <c r="D40" s="57">
        <v>76.599999999999994</v>
      </c>
      <c r="E40" s="57">
        <v>78.2</v>
      </c>
      <c r="F40" s="57">
        <v>83.9</v>
      </c>
      <c r="G40" s="57">
        <v>86.7</v>
      </c>
      <c r="H40" s="57">
        <v>88.3</v>
      </c>
      <c r="I40" s="57">
        <v>91.2</v>
      </c>
      <c r="J40" s="57">
        <v>92.9</v>
      </c>
      <c r="K40" s="57">
        <v>96.8</v>
      </c>
      <c r="L40" s="69"/>
      <c r="M40" s="69"/>
    </row>
    <row r="41" spans="1:13" s="54" customFormat="1" x14ac:dyDescent="0.2">
      <c r="A41" s="67" t="s">
        <v>13</v>
      </c>
      <c r="B41" s="51" t="s">
        <v>1</v>
      </c>
      <c r="C41" s="52">
        <v>0.9</v>
      </c>
      <c r="D41" s="52">
        <f>D40/C40*100</f>
        <v>102.95698924731181</v>
      </c>
      <c r="E41" s="52">
        <f t="shared" ref="E41:F41" si="25">E40/D40*100</f>
        <v>102.08877284595302</v>
      </c>
      <c r="F41" s="52">
        <f t="shared" si="25"/>
        <v>107.28900255754476</v>
      </c>
      <c r="G41" s="52">
        <f>G40/E40*100</f>
        <v>110.86956521739131</v>
      </c>
      <c r="H41" s="52">
        <f>H40/F40*100</f>
        <v>105.24433849821216</v>
      </c>
      <c r="I41" s="52">
        <f>I40/G40*100</f>
        <v>105.19031141868511</v>
      </c>
      <c r="J41" s="52">
        <f>J40/H40*100</f>
        <v>105.20951302378256</v>
      </c>
      <c r="K41" s="52">
        <f>K40/I40*100</f>
        <v>106.14035087719299</v>
      </c>
      <c r="L41" s="66"/>
      <c r="M41" s="66"/>
    </row>
    <row r="42" spans="1:13" s="54" customFormat="1" x14ac:dyDescent="0.2">
      <c r="A42" s="50" t="s">
        <v>53</v>
      </c>
      <c r="B42" s="51" t="s">
        <v>11</v>
      </c>
      <c r="C42" s="57">
        <f>SUM(C44:C45)</f>
        <v>25162.5</v>
      </c>
      <c r="D42" s="57">
        <f t="shared" ref="D42:K42" si="26">SUM(D44:D45)</f>
        <v>32503.599999999999</v>
      </c>
      <c r="E42" s="57">
        <f t="shared" si="26"/>
        <v>35486.300000000003</v>
      </c>
      <c r="F42" s="57">
        <f t="shared" si="26"/>
        <v>38076.800000000003</v>
      </c>
      <c r="G42" s="57">
        <f t="shared" si="26"/>
        <v>38872.1</v>
      </c>
      <c r="H42" s="57">
        <f t="shared" si="26"/>
        <v>40094.9</v>
      </c>
      <c r="I42" s="57">
        <f t="shared" si="26"/>
        <v>42199.5</v>
      </c>
      <c r="J42" s="57">
        <f t="shared" si="26"/>
        <v>42179.8</v>
      </c>
      <c r="K42" s="57">
        <f t="shared" si="26"/>
        <v>45702.100000000006</v>
      </c>
      <c r="L42" s="69"/>
      <c r="M42" s="69"/>
    </row>
    <row r="43" spans="1:13" s="54" customFormat="1" x14ac:dyDescent="0.2">
      <c r="A43" s="67" t="s">
        <v>13</v>
      </c>
      <c r="B43" s="51" t="s">
        <v>1</v>
      </c>
      <c r="C43" s="52">
        <v>86.4</v>
      </c>
      <c r="D43" s="52">
        <f>D42/C42*100</f>
        <v>129.17476403378043</v>
      </c>
      <c r="E43" s="52">
        <f>E42/D42*100</f>
        <v>109.17652198525703</v>
      </c>
      <c r="F43" s="52">
        <f>F42/E42*100</f>
        <v>107.30000028179889</v>
      </c>
      <c r="G43" s="52">
        <f>G42/E42*100</f>
        <v>109.54114686512821</v>
      </c>
      <c r="H43" s="52">
        <f>H42/F42*100</f>
        <v>105.300077737625</v>
      </c>
      <c r="I43" s="52">
        <f>I42/G42*100</f>
        <v>108.5598668453724</v>
      </c>
      <c r="J43" s="52">
        <f>J42/H42*100</f>
        <v>105.19991320591897</v>
      </c>
      <c r="K43" s="52">
        <f>K42/I42*100</f>
        <v>108.30009834239745</v>
      </c>
      <c r="L43" s="66"/>
      <c r="M43" s="66"/>
    </row>
    <row r="44" spans="1:13" s="54" customFormat="1" x14ac:dyDescent="0.2">
      <c r="A44" s="91" t="s">
        <v>105</v>
      </c>
      <c r="B44" s="51" t="s">
        <v>11</v>
      </c>
      <c r="C44" s="56">
        <v>2855.3</v>
      </c>
      <c r="D44" s="56">
        <v>12403.6</v>
      </c>
      <c r="E44" s="56">
        <v>20672.599999999999</v>
      </c>
      <c r="F44" s="56">
        <v>25500</v>
      </c>
      <c r="G44" s="56">
        <v>29458.5</v>
      </c>
      <c r="H44" s="56">
        <v>30000</v>
      </c>
      <c r="I44" s="56">
        <v>32559.4</v>
      </c>
      <c r="J44" s="56">
        <v>32000</v>
      </c>
      <c r="K44" s="56">
        <v>34187.4</v>
      </c>
      <c r="L44" s="66"/>
      <c r="M44" s="66"/>
    </row>
    <row r="45" spans="1:13" s="54" customFormat="1" x14ac:dyDescent="0.2">
      <c r="A45" s="67" t="s">
        <v>52</v>
      </c>
      <c r="B45" s="51" t="s">
        <v>11</v>
      </c>
      <c r="C45" s="56">
        <v>22307.200000000001</v>
      </c>
      <c r="D45" s="56">
        <v>20100</v>
      </c>
      <c r="E45" s="56">
        <v>14813.7</v>
      </c>
      <c r="F45" s="56">
        <v>12576.8</v>
      </c>
      <c r="G45" s="56">
        <v>9413.6</v>
      </c>
      <c r="H45" s="56">
        <v>10094.9</v>
      </c>
      <c r="I45" s="56">
        <v>9640.1</v>
      </c>
      <c r="J45" s="56">
        <v>10179.799999999999</v>
      </c>
      <c r="K45" s="56">
        <v>11514.7</v>
      </c>
      <c r="L45" s="66"/>
      <c r="M45" s="66"/>
    </row>
    <row r="46" spans="1:13" s="54" customFormat="1" ht="25.5" x14ac:dyDescent="0.2">
      <c r="A46" s="68" t="s">
        <v>145</v>
      </c>
      <c r="B46" s="51" t="s">
        <v>11</v>
      </c>
      <c r="C46" s="57">
        <f>C48+C50</f>
        <v>1735427.5</v>
      </c>
      <c r="D46" s="57">
        <f t="shared" ref="D46:K46" si="27">D48+D50</f>
        <v>1925832.3</v>
      </c>
      <c r="E46" s="57">
        <f t="shared" si="27"/>
        <v>2076372.4</v>
      </c>
      <c r="F46" s="57">
        <f t="shared" si="27"/>
        <v>2227947.2999999998</v>
      </c>
      <c r="G46" s="57">
        <f t="shared" si="27"/>
        <v>2290558.04</v>
      </c>
      <c r="H46" s="57">
        <f t="shared" si="27"/>
        <v>2346028.4000000004</v>
      </c>
      <c r="I46" s="57">
        <f t="shared" si="27"/>
        <v>2470566.9500000002</v>
      </c>
      <c r="J46" s="57">
        <f t="shared" si="27"/>
        <v>2468021.9</v>
      </c>
      <c r="K46" s="57">
        <f t="shared" si="27"/>
        <v>2663134.44</v>
      </c>
      <c r="L46" s="69"/>
      <c r="M46" s="69"/>
    </row>
    <row r="47" spans="1:13" s="54" customFormat="1" x14ac:dyDescent="0.2">
      <c r="A47" s="67" t="s">
        <v>13</v>
      </c>
      <c r="B47" s="51" t="s">
        <v>1</v>
      </c>
      <c r="C47" s="52">
        <v>99</v>
      </c>
      <c r="D47" s="52">
        <f>D46/C46*100</f>
        <v>110.97163667165584</v>
      </c>
      <c r="E47" s="52">
        <f t="shared" ref="E47:F47" si="28">E46/D46*100</f>
        <v>107.81688519815562</v>
      </c>
      <c r="F47" s="52">
        <f t="shared" si="28"/>
        <v>107.2999862645063</v>
      </c>
      <c r="G47" s="52">
        <f>G46/E46*100</f>
        <v>110.31537695261218</v>
      </c>
      <c r="H47" s="52">
        <f>H46/F46*100</f>
        <v>105.29999520186139</v>
      </c>
      <c r="I47" s="52">
        <f>I46/G46*100</f>
        <v>107.85873603098048</v>
      </c>
      <c r="J47" s="52">
        <f>J46/H46*100</f>
        <v>105.20000098890532</v>
      </c>
      <c r="K47" s="52">
        <f>K46/I46*100</f>
        <v>107.79446555779433</v>
      </c>
      <c r="L47" s="66"/>
      <c r="M47" s="66"/>
    </row>
    <row r="48" spans="1:13" s="71" customFormat="1" ht="25.5" x14ac:dyDescent="0.2">
      <c r="A48" s="50" t="s">
        <v>9</v>
      </c>
      <c r="B48" s="51" t="s">
        <v>11</v>
      </c>
      <c r="C48" s="57">
        <f>C54+C63+C77+C84+C90+C96+C104+C114+C122+C128+C134+C142+C148+C155+C161+C168+C174+C184+C190+C198+C205</f>
        <v>1360094.7</v>
      </c>
      <c r="D48" s="57">
        <f t="shared" ref="D48:K48" si="29">D54+D63+D77+D84+D90+D96+D104+D114+D122+D128+D134+D142+D148+D155+D161+D168+D174+D184+D190+D198+D205</f>
        <v>1542492.5</v>
      </c>
      <c r="E48" s="57">
        <f t="shared" si="29"/>
        <v>1675606.6</v>
      </c>
      <c r="F48" s="57">
        <f t="shared" si="29"/>
        <v>1797925.7999999998</v>
      </c>
      <c r="G48" s="57">
        <f t="shared" si="29"/>
        <v>1853929.4</v>
      </c>
      <c r="H48" s="57">
        <f t="shared" si="29"/>
        <v>1893215.9000000001</v>
      </c>
      <c r="I48" s="57">
        <f t="shared" si="29"/>
        <v>1996681.8000000003</v>
      </c>
      <c r="J48" s="57">
        <f t="shared" si="29"/>
        <v>1991663.2</v>
      </c>
      <c r="K48" s="57">
        <f t="shared" si="29"/>
        <v>2156433</v>
      </c>
      <c r="L48" s="70"/>
      <c r="M48" s="70"/>
    </row>
    <row r="49" spans="1:17" s="54" customFormat="1" x14ac:dyDescent="0.2">
      <c r="A49" s="67" t="s">
        <v>13</v>
      </c>
      <c r="B49" s="51" t="s">
        <v>1</v>
      </c>
      <c r="C49" s="52">
        <v>99.9</v>
      </c>
      <c r="D49" s="52">
        <f>D48/C48*100</f>
        <v>113.41066912473082</v>
      </c>
      <c r="E49" s="52">
        <f t="shared" ref="E49:F49" si="30">E48/D48*100</f>
        <v>108.6298053313063</v>
      </c>
      <c r="F49" s="52">
        <f t="shared" si="30"/>
        <v>107.29999511818585</v>
      </c>
      <c r="G49" s="52">
        <f>G48/E48*100</f>
        <v>110.64228321850725</v>
      </c>
      <c r="H49" s="52">
        <f>H48/F48*100</f>
        <v>105.30000181320054</v>
      </c>
      <c r="I49" s="52">
        <f>I48/G48*100</f>
        <v>107.69999116471212</v>
      </c>
      <c r="J49" s="52">
        <f>J48/H48*100</f>
        <v>105.200003866437</v>
      </c>
      <c r="K49" s="52">
        <f>K48/I48*100</f>
        <v>108.00083418399464</v>
      </c>
      <c r="L49" s="66"/>
      <c r="M49" s="66"/>
    </row>
    <row r="50" spans="1:17" s="54" customFormat="1" ht="25.5" x14ac:dyDescent="0.2">
      <c r="A50" s="65" t="s">
        <v>10</v>
      </c>
      <c r="B50" s="51" t="s">
        <v>11</v>
      </c>
      <c r="C50" s="56">
        <f>C59+C69+C80+C86+C92+C100+C108+C116+C124+C130+C136+C144+C151+C157+C164+C170+C178+C186+C192+C201+C207</f>
        <v>375332.8</v>
      </c>
      <c r="D50" s="56">
        <f t="shared" ref="D50:K50" si="31">D59+D69+D80+D86+D92+D100+D108+D116+D124+D130+D136+D144+D151+D157+D164+D170+D178+D186+D192+D201+D207</f>
        <v>383339.8</v>
      </c>
      <c r="E50" s="56">
        <f t="shared" si="31"/>
        <v>400765.79999999993</v>
      </c>
      <c r="F50" s="56">
        <f t="shared" si="31"/>
        <v>430021.49999999988</v>
      </c>
      <c r="G50" s="56">
        <f t="shared" si="31"/>
        <v>436628.64</v>
      </c>
      <c r="H50" s="56">
        <f t="shared" si="31"/>
        <v>452812.5</v>
      </c>
      <c r="I50" s="56">
        <f t="shared" si="31"/>
        <v>473885.14999999997</v>
      </c>
      <c r="J50" s="56">
        <f t="shared" si="31"/>
        <v>476358.7</v>
      </c>
      <c r="K50" s="56">
        <f t="shared" si="31"/>
        <v>506701.43999999994</v>
      </c>
      <c r="L50" s="72"/>
      <c r="M50" s="72"/>
      <c r="N50" s="72"/>
      <c r="O50" s="72"/>
      <c r="P50" s="72"/>
      <c r="Q50" s="72"/>
    </row>
    <row r="51" spans="1:17" s="54" customFormat="1" x14ac:dyDescent="0.2">
      <c r="A51" s="67" t="s">
        <v>13</v>
      </c>
      <c r="B51" s="51" t="s">
        <v>1</v>
      </c>
      <c r="C51" s="52">
        <v>96.1</v>
      </c>
      <c r="D51" s="52">
        <f>D50/C50*100</f>
        <v>102.13330676135952</v>
      </c>
      <c r="E51" s="52">
        <f t="shared" ref="E51:F51" si="32">E50/D50*100</f>
        <v>104.54583635719534</v>
      </c>
      <c r="F51" s="52">
        <f t="shared" si="32"/>
        <v>107.29994924716628</v>
      </c>
      <c r="G51" s="52">
        <f>G50/E50*100</f>
        <v>108.94857794751948</v>
      </c>
      <c r="H51" s="52">
        <f>H50/F50*100</f>
        <v>105.29996755976157</v>
      </c>
      <c r="I51" s="52">
        <f>I50/G50*100</f>
        <v>108.53276825817014</v>
      </c>
      <c r="J51" s="52">
        <f>J50/H50*100</f>
        <v>105.19998895790201</v>
      </c>
      <c r="K51" s="52">
        <f>K50/I50*100</f>
        <v>106.92494584394552</v>
      </c>
      <c r="L51" s="66"/>
      <c r="M51" s="66"/>
    </row>
    <row r="52" spans="1:17" s="71" customFormat="1" ht="13.5" x14ac:dyDescent="0.2">
      <c r="A52" s="90" t="s">
        <v>18</v>
      </c>
      <c r="B52" s="51" t="s">
        <v>11</v>
      </c>
      <c r="C52" s="56">
        <f>C54+C59</f>
        <v>314973.8</v>
      </c>
      <c r="D52" s="56">
        <f t="shared" ref="D52:K52" si="33">D54+D59</f>
        <v>385660.3</v>
      </c>
      <c r="E52" s="56">
        <f t="shared" si="33"/>
        <v>428277.7</v>
      </c>
      <c r="F52" s="56">
        <f t="shared" si="33"/>
        <v>461120.9</v>
      </c>
      <c r="G52" s="56">
        <f t="shared" si="33"/>
        <v>482886.2</v>
      </c>
      <c r="H52" s="56">
        <f t="shared" si="33"/>
        <v>493897.7</v>
      </c>
      <c r="I52" s="56">
        <f t="shared" si="33"/>
        <v>538014.70000000007</v>
      </c>
      <c r="J52" s="56">
        <f t="shared" si="33"/>
        <v>529151.19999999995</v>
      </c>
      <c r="K52" s="56">
        <f t="shared" si="33"/>
        <v>587899.6</v>
      </c>
      <c r="L52" s="70"/>
      <c r="M52" s="70"/>
    </row>
    <row r="53" spans="1:17" s="54" customFormat="1" x14ac:dyDescent="0.2">
      <c r="A53" s="67" t="s">
        <v>13</v>
      </c>
      <c r="B53" s="51" t="s">
        <v>1</v>
      </c>
      <c r="C53" s="52">
        <v>108.2</v>
      </c>
      <c r="D53" s="52">
        <f>D52/C52*100</f>
        <v>122.44202533671054</v>
      </c>
      <c r="E53" s="52">
        <f t="shared" ref="E53:F53" si="34">E52/D52*100</f>
        <v>111.05050221658803</v>
      </c>
      <c r="F53" s="52">
        <f t="shared" si="34"/>
        <v>107.66866918356945</v>
      </c>
      <c r="G53" s="52">
        <f>G52/E52*100</f>
        <v>112.75072225334171</v>
      </c>
      <c r="H53" s="52">
        <f>H52/F52*100</f>
        <v>107.10807079011167</v>
      </c>
      <c r="I53" s="52">
        <f>I52/G52*100</f>
        <v>111.41645795634668</v>
      </c>
      <c r="J53" s="52">
        <f>J52/H52*100</f>
        <v>107.13781416677988</v>
      </c>
      <c r="K53" s="52">
        <f>K52/I52*100</f>
        <v>109.27203290170323</v>
      </c>
      <c r="L53" s="66"/>
      <c r="M53" s="66"/>
    </row>
    <row r="54" spans="1:17" s="71" customFormat="1" ht="25.5" x14ac:dyDescent="0.2">
      <c r="A54" s="50" t="s">
        <v>9</v>
      </c>
      <c r="B54" s="51" t="s">
        <v>11</v>
      </c>
      <c r="C54" s="57">
        <f>SUM(C56:C58)</f>
        <v>292580.2</v>
      </c>
      <c r="D54" s="57">
        <f t="shared" ref="D54:K54" si="35">SUM(D56:D58)</f>
        <v>362931.3</v>
      </c>
      <c r="E54" s="57">
        <f t="shared" si="35"/>
        <v>404525.9</v>
      </c>
      <c r="F54" s="57">
        <f t="shared" si="35"/>
        <v>435635.20000000001</v>
      </c>
      <c r="G54" s="57">
        <f t="shared" si="35"/>
        <v>457020.5</v>
      </c>
      <c r="H54" s="57">
        <f t="shared" si="35"/>
        <v>467061.3</v>
      </c>
      <c r="I54" s="57">
        <f>SUM(I56:I58)</f>
        <v>509950.4</v>
      </c>
      <c r="J54" s="57">
        <f t="shared" si="35"/>
        <v>500919.3</v>
      </c>
      <c r="K54" s="57">
        <f t="shared" si="35"/>
        <v>557898.9</v>
      </c>
      <c r="L54" s="70"/>
      <c r="M54" s="70"/>
    </row>
    <row r="55" spans="1:17" s="54" customFormat="1" x14ac:dyDescent="0.2">
      <c r="A55" s="67" t="s">
        <v>13</v>
      </c>
      <c r="B55" s="51" t="s">
        <v>1</v>
      </c>
      <c r="C55" s="52">
        <v>109.3</v>
      </c>
      <c r="D55" s="52">
        <f>D54/C54*100</f>
        <v>124.04506525048515</v>
      </c>
      <c r="E55" s="52">
        <f t="shared" ref="E55:F55" si="36">E54/D54*100</f>
        <v>111.46073650853484</v>
      </c>
      <c r="F55" s="52">
        <f t="shared" si="36"/>
        <v>107.69031105301292</v>
      </c>
      <c r="G55" s="52">
        <f>G54/E54*100</f>
        <v>112.97682052002109</v>
      </c>
      <c r="H55" s="52">
        <f>H54/F54*100</f>
        <v>107.21385691514367</v>
      </c>
      <c r="I55" s="52">
        <f>I54/G54*100</f>
        <v>111.58151549000537</v>
      </c>
      <c r="J55" s="52">
        <f>J54/H54*100</f>
        <v>107.24915551770184</v>
      </c>
      <c r="K55" s="52">
        <f>K54/I54*100</f>
        <v>109.40258111377106</v>
      </c>
      <c r="L55" s="66"/>
      <c r="M55" s="66"/>
    </row>
    <row r="56" spans="1:17" s="71" customFormat="1" x14ac:dyDescent="0.2">
      <c r="A56" s="92" t="s">
        <v>80</v>
      </c>
      <c r="B56" s="51" t="s">
        <v>11</v>
      </c>
      <c r="C56" s="58">
        <v>114916</v>
      </c>
      <c r="D56" s="58">
        <v>130596</v>
      </c>
      <c r="E56" s="58">
        <v>140000</v>
      </c>
      <c r="F56" s="58">
        <v>140000</v>
      </c>
      <c r="G56" s="58">
        <v>140000</v>
      </c>
      <c r="H56" s="58">
        <v>140000</v>
      </c>
      <c r="I56" s="58">
        <v>140000</v>
      </c>
      <c r="J56" s="58">
        <v>140000</v>
      </c>
      <c r="K56" s="58">
        <v>140000</v>
      </c>
      <c r="L56" s="70"/>
      <c r="M56" s="70"/>
    </row>
    <row r="57" spans="1:17" s="71" customFormat="1" x14ac:dyDescent="0.2">
      <c r="A57" s="65" t="s">
        <v>95</v>
      </c>
      <c r="B57" s="51" t="s">
        <v>11</v>
      </c>
      <c r="C57" s="58">
        <v>118594</v>
      </c>
      <c r="D57" s="58">
        <v>130213</v>
      </c>
      <c r="E57" s="58">
        <v>136067</v>
      </c>
      <c r="F57" s="58">
        <v>138500</v>
      </c>
      <c r="G57" s="58">
        <v>140558</v>
      </c>
      <c r="H57" s="58">
        <v>145840</v>
      </c>
      <c r="I57" s="58">
        <v>147813</v>
      </c>
      <c r="J57" s="58">
        <v>150500</v>
      </c>
      <c r="K57" s="58">
        <v>153704</v>
      </c>
      <c r="L57" s="70"/>
      <c r="M57" s="70"/>
    </row>
    <row r="58" spans="1:17" s="54" customFormat="1" x14ac:dyDescent="0.2">
      <c r="A58" s="50" t="s">
        <v>52</v>
      </c>
      <c r="B58" s="51" t="s">
        <v>11</v>
      </c>
      <c r="C58" s="57">
        <v>59070.2</v>
      </c>
      <c r="D58" s="57">
        <v>102122.3</v>
      </c>
      <c r="E58" s="57">
        <v>128458.9</v>
      </c>
      <c r="F58" s="57">
        <v>157135.20000000001</v>
      </c>
      <c r="G58" s="57">
        <v>176462.5</v>
      </c>
      <c r="H58" s="58">
        <v>181221.3</v>
      </c>
      <c r="I58" s="58">
        <v>222137.4</v>
      </c>
      <c r="J58" s="58">
        <v>210419.3</v>
      </c>
      <c r="K58" s="58">
        <v>264194.90000000002</v>
      </c>
      <c r="L58" s="69"/>
      <c r="M58" s="69"/>
    </row>
    <row r="59" spans="1:17" s="54" customFormat="1" x14ac:dyDescent="0.2">
      <c r="A59" s="50" t="s">
        <v>53</v>
      </c>
      <c r="B59" s="51" t="s">
        <v>11</v>
      </c>
      <c r="C59" s="57">
        <v>22393.599999999999</v>
      </c>
      <c r="D59" s="57">
        <v>22729</v>
      </c>
      <c r="E59" s="57">
        <v>23751.8</v>
      </c>
      <c r="F59" s="57">
        <v>25485.7</v>
      </c>
      <c r="G59" s="57">
        <v>25865.7</v>
      </c>
      <c r="H59" s="58">
        <v>26836.400000000001</v>
      </c>
      <c r="I59" s="58">
        <v>28064.3</v>
      </c>
      <c r="J59" s="58">
        <v>28231.9</v>
      </c>
      <c r="K59" s="58">
        <v>30000.7</v>
      </c>
      <c r="L59" s="69"/>
      <c r="M59" s="69"/>
    </row>
    <row r="60" spans="1:17" s="54" customFormat="1" x14ac:dyDescent="0.2">
      <c r="A60" s="67" t="s">
        <v>13</v>
      </c>
      <c r="B60" s="51" t="s">
        <v>1</v>
      </c>
      <c r="C60" s="52">
        <v>94.8</v>
      </c>
      <c r="D60" s="52">
        <f>D59/C59*100</f>
        <v>101.49774935695915</v>
      </c>
      <c r="E60" s="52">
        <f t="shared" ref="E60:F60" si="37">E59/D59*100</f>
        <v>104.49997800167188</v>
      </c>
      <c r="F60" s="52">
        <f t="shared" si="37"/>
        <v>107.30007830985441</v>
      </c>
      <c r="G60" s="52">
        <f>G59/E59*100</f>
        <v>108.89995705588629</v>
      </c>
      <c r="H60" s="52">
        <f>H59/F59*100</f>
        <v>105.29983480932445</v>
      </c>
      <c r="I60" s="52">
        <f>I59/G59*100</f>
        <v>108.50005992491987</v>
      </c>
      <c r="J60" s="52">
        <f>J59/H59*100</f>
        <v>105.20002682923193</v>
      </c>
      <c r="K60" s="52">
        <f>K59/I59*100</f>
        <v>106.89986922887798</v>
      </c>
      <c r="L60" s="66"/>
      <c r="M60" s="66"/>
    </row>
    <row r="61" spans="1:17" s="71" customFormat="1" ht="13.5" x14ac:dyDescent="0.2">
      <c r="A61" s="90" t="s">
        <v>19</v>
      </c>
      <c r="B61" s="51" t="s">
        <v>11</v>
      </c>
      <c r="C61" s="56">
        <f>C63+C69</f>
        <v>275105.7</v>
      </c>
      <c r="D61" s="56">
        <f t="shared" ref="D61:K61" si="38">D63+D69</f>
        <v>271671.09999999998</v>
      </c>
      <c r="E61" s="56">
        <f t="shared" si="38"/>
        <v>234023.1</v>
      </c>
      <c r="F61" s="56">
        <f t="shared" si="38"/>
        <v>238915.7</v>
      </c>
      <c r="G61" s="56">
        <f t="shared" si="38"/>
        <v>242042.5</v>
      </c>
      <c r="H61" s="56">
        <f t="shared" si="38"/>
        <v>244056.9</v>
      </c>
      <c r="I61" s="56">
        <f t="shared" si="38"/>
        <v>248832.4</v>
      </c>
      <c r="J61" s="56">
        <f t="shared" si="38"/>
        <v>248169.1</v>
      </c>
      <c r="K61" s="56">
        <f t="shared" si="38"/>
        <v>255017.3</v>
      </c>
      <c r="L61" s="70"/>
      <c r="M61" s="70"/>
    </row>
    <row r="62" spans="1:17" s="71" customFormat="1" x14ac:dyDescent="0.2">
      <c r="A62" s="67" t="s">
        <v>13</v>
      </c>
      <c r="B62" s="51" t="s">
        <v>1</v>
      </c>
      <c r="C62" s="52">
        <v>107.3</v>
      </c>
      <c r="D62" s="52">
        <f>D61/C61*100</f>
        <v>98.751534410228487</v>
      </c>
      <c r="E62" s="52">
        <f t="shared" ref="E62:F62" si="39">E61/D61*100</f>
        <v>86.142066638667131</v>
      </c>
      <c r="F62" s="52">
        <f t="shared" si="39"/>
        <v>102.09064831634143</v>
      </c>
      <c r="G62" s="52">
        <f>G61/E61*100</f>
        <v>103.42675573479711</v>
      </c>
      <c r="H62" s="52">
        <f>H61/F61*100</f>
        <v>102.15188872058218</v>
      </c>
      <c r="I62" s="52">
        <f>I61/G61*100</f>
        <v>102.80525114391068</v>
      </c>
      <c r="J62" s="52">
        <f>J61/H61*100</f>
        <v>101.68493494754706</v>
      </c>
      <c r="K62" s="52">
        <f>K61/I61*100</f>
        <v>102.48556859958751</v>
      </c>
      <c r="L62" s="70"/>
      <c r="M62" s="70"/>
    </row>
    <row r="63" spans="1:17" s="71" customFormat="1" ht="25.5" x14ac:dyDescent="0.2">
      <c r="A63" s="50" t="s">
        <v>9</v>
      </c>
      <c r="B63" s="51" t="s">
        <v>11</v>
      </c>
      <c r="C63" s="57">
        <f>SUM(C65:C68)</f>
        <v>239805.8</v>
      </c>
      <c r="D63" s="57">
        <f t="shared" ref="D63:K63" si="40">SUM(D65:D68)</f>
        <v>235845.1</v>
      </c>
      <c r="E63" s="57">
        <f t="shared" si="40"/>
        <v>196370</v>
      </c>
      <c r="F63" s="57">
        <f t="shared" si="40"/>
        <v>198514</v>
      </c>
      <c r="G63" s="57">
        <f t="shared" si="40"/>
        <v>200963</v>
      </c>
      <c r="H63" s="57">
        <f t="shared" si="40"/>
        <v>201514</v>
      </c>
      <c r="I63" s="57">
        <f t="shared" si="40"/>
        <v>204220</v>
      </c>
      <c r="J63" s="57">
        <f t="shared" si="40"/>
        <v>203414</v>
      </c>
      <c r="K63" s="57">
        <f t="shared" si="40"/>
        <v>207282</v>
      </c>
      <c r="L63" s="70"/>
      <c r="M63" s="70"/>
    </row>
    <row r="64" spans="1:17" s="54" customFormat="1" x14ac:dyDescent="0.2">
      <c r="A64" s="67" t="s">
        <v>13</v>
      </c>
      <c r="B64" s="51" t="s">
        <v>1</v>
      </c>
      <c r="C64" s="52">
        <v>106.4</v>
      </c>
      <c r="D64" s="52">
        <f>D63/C63*100</f>
        <v>98.348371890921754</v>
      </c>
      <c r="E64" s="52">
        <f t="shared" ref="E64:F64" si="41">E63/D63*100</f>
        <v>83.262276807955729</v>
      </c>
      <c r="F64" s="52">
        <f t="shared" si="41"/>
        <v>101.09181646891072</v>
      </c>
      <c r="G64" s="52">
        <f>G63/E63*100</f>
        <v>102.3389519784081</v>
      </c>
      <c r="H64" s="52">
        <f>H63/F63*100</f>
        <v>101.51122842721421</v>
      </c>
      <c r="I64" s="52">
        <f>I63/G63*100</f>
        <v>101.62069634708877</v>
      </c>
      <c r="J64" s="52">
        <f>J63/H63*100</f>
        <v>100.94286253064304</v>
      </c>
      <c r="K64" s="52">
        <f>K63/I63*100</f>
        <v>101.49936343159338</v>
      </c>
      <c r="L64" s="66"/>
      <c r="M64" s="66"/>
    </row>
    <row r="65" spans="1:13" s="71" customFormat="1" ht="25.5" x14ac:dyDescent="0.2">
      <c r="A65" s="92" t="s">
        <v>81</v>
      </c>
      <c r="B65" s="51" t="s">
        <v>11</v>
      </c>
      <c r="C65" s="58">
        <v>48428</v>
      </c>
      <c r="D65" s="58">
        <v>55475.3</v>
      </c>
      <c r="E65" s="58">
        <v>61700</v>
      </c>
      <c r="F65" s="58">
        <v>63000</v>
      </c>
      <c r="G65" s="58">
        <v>64800</v>
      </c>
      <c r="H65" s="93">
        <v>65000</v>
      </c>
      <c r="I65" s="93">
        <v>67000</v>
      </c>
      <c r="J65" s="93">
        <v>65700</v>
      </c>
      <c r="K65" s="93">
        <v>69000</v>
      </c>
      <c r="L65" s="70"/>
      <c r="M65" s="70"/>
    </row>
    <row r="66" spans="1:13" s="71" customFormat="1" x14ac:dyDescent="0.2">
      <c r="A66" s="65" t="s">
        <v>82</v>
      </c>
      <c r="B66" s="51" t="s">
        <v>11</v>
      </c>
      <c r="C66" s="58">
        <v>120991.8</v>
      </c>
      <c r="D66" s="58">
        <v>110436.4</v>
      </c>
      <c r="E66" s="58">
        <v>73014</v>
      </c>
      <c r="F66" s="58">
        <v>73014</v>
      </c>
      <c r="G66" s="58">
        <v>73014</v>
      </c>
      <c r="H66" s="93">
        <v>73014</v>
      </c>
      <c r="I66" s="93">
        <v>73014</v>
      </c>
      <c r="J66" s="93">
        <v>73014</v>
      </c>
      <c r="K66" s="93">
        <v>73014</v>
      </c>
      <c r="L66" s="70"/>
      <c r="M66" s="70"/>
    </row>
    <row r="67" spans="1:13" s="71" customFormat="1" x14ac:dyDescent="0.2">
      <c r="A67" s="65" t="s">
        <v>146</v>
      </c>
      <c r="B67" s="51" t="s">
        <v>11</v>
      </c>
      <c r="C67" s="58">
        <v>50066</v>
      </c>
      <c r="D67" s="58">
        <v>69933.399999999994</v>
      </c>
      <c r="E67" s="58">
        <v>61656</v>
      </c>
      <c r="F67" s="58">
        <v>62500</v>
      </c>
      <c r="G67" s="58">
        <v>63149</v>
      </c>
      <c r="H67" s="93">
        <v>63500</v>
      </c>
      <c r="I67" s="93">
        <v>64206</v>
      </c>
      <c r="J67" s="93">
        <v>64700</v>
      </c>
      <c r="K67" s="93">
        <v>65268</v>
      </c>
      <c r="L67" s="70"/>
      <c r="M67" s="70"/>
    </row>
    <row r="68" spans="1:13" s="54" customFormat="1" x14ac:dyDescent="0.2">
      <c r="A68" s="50" t="s">
        <v>52</v>
      </c>
      <c r="B68" s="51" t="s">
        <v>11</v>
      </c>
      <c r="C68" s="57">
        <v>20320</v>
      </c>
      <c r="D68" s="57"/>
      <c r="E68" s="57"/>
      <c r="F68" s="57"/>
      <c r="G68" s="57"/>
      <c r="H68" s="93"/>
      <c r="I68" s="93"/>
      <c r="J68" s="93"/>
      <c r="K68" s="93"/>
      <c r="L68" s="69"/>
      <c r="M68" s="69"/>
    </row>
    <row r="69" spans="1:13" s="54" customFormat="1" x14ac:dyDescent="0.2">
      <c r="A69" s="50" t="s">
        <v>53</v>
      </c>
      <c r="B69" s="51" t="s">
        <v>11</v>
      </c>
      <c r="C69" s="57">
        <f>SUM(C71:C74)</f>
        <v>35299.9</v>
      </c>
      <c r="D69" s="57">
        <f t="shared" ref="D69:K69" si="42">SUM(D71:D74)</f>
        <v>35826</v>
      </c>
      <c r="E69" s="57">
        <f t="shared" si="42"/>
        <v>37653.1</v>
      </c>
      <c r="F69" s="57">
        <f t="shared" si="42"/>
        <v>40401.699999999997</v>
      </c>
      <c r="G69" s="57">
        <f t="shared" si="42"/>
        <v>41079.5</v>
      </c>
      <c r="H69" s="57">
        <f t="shared" si="42"/>
        <v>42542.9</v>
      </c>
      <c r="I69" s="57">
        <f t="shared" si="42"/>
        <v>44612.4</v>
      </c>
      <c r="J69" s="57">
        <f t="shared" si="42"/>
        <v>44755.1</v>
      </c>
      <c r="K69" s="57">
        <f t="shared" si="42"/>
        <v>47735.299999999996</v>
      </c>
      <c r="L69" s="69"/>
      <c r="M69" s="69"/>
    </row>
    <row r="70" spans="1:13" s="54" customFormat="1" x14ac:dyDescent="0.2">
      <c r="A70" s="67" t="s">
        <v>13</v>
      </c>
      <c r="B70" s="51" t="s">
        <v>1</v>
      </c>
      <c r="C70" s="52">
        <v>113.6</v>
      </c>
      <c r="D70" s="52">
        <f>D69/C69*100</f>
        <v>101.49037249397306</v>
      </c>
      <c r="E70" s="52">
        <f t="shared" ref="E70:F70" si="43">E69/D69*100</f>
        <v>105.09992742700831</v>
      </c>
      <c r="F70" s="52">
        <f t="shared" si="43"/>
        <v>107.29979736064227</v>
      </c>
      <c r="G70" s="52">
        <f>G69/E69*100</f>
        <v>109.09991474805527</v>
      </c>
      <c r="H70" s="52">
        <f>H69/F69*100</f>
        <v>105.29977698958213</v>
      </c>
      <c r="I70" s="52">
        <f>I69/G69*100</f>
        <v>108.60015336116555</v>
      </c>
      <c r="J70" s="52">
        <f>J69/H69*100</f>
        <v>105.19992760249066</v>
      </c>
      <c r="K70" s="52">
        <f>K69/I69*100</f>
        <v>107.00007172893633</v>
      </c>
      <c r="L70" s="66"/>
      <c r="M70" s="66"/>
    </row>
    <row r="71" spans="1:13" s="54" customFormat="1" x14ac:dyDescent="0.2">
      <c r="A71" s="91" t="s">
        <v>96</v>
      </c>
      <c r="B71" s="51" t="s">
        <v>11</v>
      </c>
      <c r="C71" s="56">
        <v>4939</v>
      </c>
      <c r="D71" s="56">
        <v>4470.2</v>
      </c>
      <c r="E71" s="56">
        <v>4730.3999999999996</v>
      </c>
      <c r="F71" s="56">
        <v>4800</v>
      </c>
      <c r="G71" s="56">
        <v>4919.6000000000004</v>
      </c>
      <c r="H71" s="56">
        <v>5000</v>
      </c>
      <c r="I71" s="56">
        <v>5086.8</v>
      </c>
      <c r="J71" s="56">
        <v>5100</v>
      </c>
      <c r="K71" s="56">
        <v>5281.2</v>
      </c>
      <c r="L71" s="66"/>
      <c r="M71" s="66"/>
    </row>
    <row r="72" spans="1:13" s="54" customFormat="1" x14ac:dyDescent="0.2">
      <c r="A72" s="91" t="s">
        <v>97</v>
      </c>
      <c r="B72" s="51" t="s">
        <v>11</v>
      </c>
      <c r="C72" s="57">
        <v>8348</v>
      </c>
      <c r="D72" s="57">
        <v>8078</v>
      </c>
      <c r="E72" s="57">
        <v>9232</v>
      </c>
      <c r="F72" s="57">
        <v>9232</v>
      </c>
      <c r="G72" s="57">
        <v>9232</v>
      </c>
      <c r="H72" s="57">
        <v>9232</v>
      </c>
      <c r="I72" s="57">
        <v>9232</v>
      </c>
      <c r="J72" s="57">
        <v>9232</v>
      </c>
      <c r="K72" s="57">
        <v>9232</v>
      </c>
      <c r="L72" s="66"/>
      <c r="M72" s="66"/>
    </row>
    <row r="73" spans="1:13" s="54" customFormat="1" x14ac:dyDescent="0.2">
      <c r="A73" s="91" t="s">
        <v>113</v>
      </c>
      <c r="B73" s="51" t="s">
        <v>11</v>
      </c>
      <c r="C73" s="57">
        <v>13734</v>
      </c>
      <c r="D73" s="57">
        <v>18958</v>
      </c>
      <c r="E73" s="57">
        <v>17890</v>
      </c>
      <c r="F73" s="57">
        <v>18300</v>
      </c>
      <c r="G73" s="57">
        <v>18787</v>
      </c>
      <c r="H73" s="57">
        <v>19300</v>
      </c>
      <c r="I73" s="57">
        <v>19727</v>
      </c>
      <c r="J73" s="57">
        <v>20300</v>
      </c>
      <c r="K73" s="57">
        <v>20715</v>
      </c>
      <c r="L73" s="66"/>
      <c r="M73" s="66"/>
    </row>
    <row r="74" spans="1:13" s="54" customFormat="1" x14ac:dyDescent="0.2">
      <c r="A74" s="50" t="s">
        <v>52</v>
      </c>
      <c r="B74" s="51" t="s">
        <v>11</v>
      </c>
      <c r="C74" s="57">
        <v>8278.9</v>
      </c>
      <c r="D74" s="57">
        <v>4319.8</v>
      </c>
      <c r="E74" s="57">
        <v>5800.7</v>
      </c>
      <c r="F74" s="57">
        <v>8069.7</v>
      </c>
      <c r="G74" s="57">
        <v>8140.9</v>
      </c>
      <c r="H74" s="57">
        <v>9010.9</v>
      </c>
      <c r="I74" s="57">
        <v>10566.6</v>
      </c>
      <c r="J74" s="57">
        <v>10123.1</v>
      </c>
      <c r="K74" s="57">
        <v>12507.1</v>
      </c>
      <c r="L74" s="66"/>
      <c r="M74" s="66"/>
    </row>
    <row r="75" spans="1:13" s="54" customFormat="1" x14ac:dyDescent="0.2">
      <c r="A75" s="73" t="s">
        <v>20</v>
      </c>
      <c r="B75" s="51" t="s">
        <v>11</v>
      </c>
      <c r="C75" s="56">
        <f>C77+C80</f>
        <v>34835</v>
      </c>
      <c r="D75" s="56">
        <f t="shared" ref="D75:K75" si="44">D77+D80</f>
        <v>34426.699999999997</v>
      </c>
      <c r="E75" s="56">
        <f t="shared" si="44"/>
        <v>38813.699999999997</v>
      </c>
      <c r="F75" s="56">
        <f t="shared" si="44"/>
        <v>39480.400000000001</v>
      </c>
      <c r="G75" s="56">
        <f t="shared" si="44"/>
        <v>40357.699999999997</v>
      </c>
      <c r="H75" s="56">
        <f t="shared" si="44"/>
        <v>40411.9</v>
      </c>
      <c r="I75" s="56">
        <f t="shared" si="44"/>
        <v>41135.4</v>
      </c>
      <c r="J75" s="56">
        <f t="shared" si="44"/>
        <v>41147.699999999997</v>
      </c>
      <c r="K75" s="56">
        <f t="shared" si="44"/>
        <v>41725.4</v>
      </c>
      <c r="L75" s="53"/>
      <c r="M75" s="53"/>
    </row>
    <row r="76" spans="1:13" s="54" customFormat="1" x14ac:dyDescent="0.2">
      <c r="A76" s="67" t="s">
        <v>13</v>
      </c>
      <c r="B76" s="51" t="s">
        <v>1</v>
      </c>
      <c r="C76" s="52">
        <v>98.4</v>
      </c>
      <c r="D76" s="52">
        <f>D75/C75*100</f>
        <v>98.827902971149697</v>
      </c>
      <c r="E76" s="52">
        <f t="shared" ref="E76:F76" si="45">E75/D75*100</f>
        <v>112.74301632163409</v>
      </c>
      <c r="F76" s="52">
        <f t="shared" si="45"/>
        <v>101.71769246425877</v>
      </c>
      <c r="G76" s="52">
        <f>G75/E75*100</f>
        <v>103.97797684838086</v>
      </c>
      <c r="H76" s="52">
        <f>H75/F75*100</f>
        <v>102.35939858765362</v>
      </c>
      <c r="I76" s="52">
        <f>I75/G75*100</f>
        <v>101.92701764471217</v>
      </c>
      <c r="J76" s="52">
        <f>J75/H75*100</f>
        <v>101.82075081844704</v>
      </c>
      <c r="K76" s="52">
        <f>K75/I75*100</f>
        <v>101.43428774243108</v>
      </c>
      <c r="L76" s="66"/>
      <c r="M76" s="66"/>
    </row>
    <row r="77" spans="1:13" s="54" customFormat="1" ht="38.25" x14ac:dyDescent="0.2">
      <c r="A77" s="50" t="s">
        <v>54</v>
      </c>
      <c r="B77" s="51" t="s">
        <v>11</v>
      </c>
      <c r="C77" s="57">
        <f>C79</f>
        <v>32639</v>
      </c>
      <c r="D77" s="57">
        <f t="shared" ref="D77:K77" si="46">D79</f>
        <v>32216.7</v>
      </c>
      <c r="E77" s="57">
        <f t="shared" si="46"/>
        <v>36502</v>
      </c>
      <c r="F77" s="57">
        <f t="shared" si="46"/>
        <v>37000</v>
      </c>
      <c r="G77" s="57">
        <f t="shared" si="46"/>
        <v>37838</v>
      </c>
      <c r="H77" s="57">
        <f t="shared" si="46"/>
        <v>37800</v>
      </c>
      <c r="I77" s="57">
        <f t="shared" si="46"/>
        <v>38399</v>
      </c>
      <c r="J77" s="57">
        <f t="shared" si="46"/>
        <v>38400</v>
      </c>
      <c r="K77" s="57">
        <f t="shared" si="46"/>
        <v>38792</v>
      </c>
      <c r="L77" s="53"/>
      <c r="M77" s="53"/>
    </row>
    <row r="78" spans="1:13" s="54" customFormat="1" x14ac:dyDescent="0.2">
      <c r="A78" s="67" t="s">
        <v>13</v>
      </c>
      <c r="B78" s="51" t="s">
        <v>1</v>
      </c>
      <c r="C78" s="52">
        <v>98.6</v>
      </c>
      <c r="D78" s="52">
        <f>D77/C77*100</f>
        <v>98.706149085449923</v>
      </c>
      <c r="E78" s="52">
        <f t="shared" ref="E78:F78" si="47">E77/D77*100</f>
        <v>113.30148649613399</v>
      </c>
      <c r="F78" s="52">
        <f t="shared" si="47"/>
        <v>101.36430880499698</v>
      </c>
      <c r="G78" s="52">
        <f>G77/E77*100</f>
        <v>103.66007342063448</v>
      </c>
      <c r="H78" s="52">
        <f>H77/F77*100</f>
        <v>102.16216216216216</v>
      </c>
      <c r="I78" s="52">
        <f>I77/G77*100</f>
        <v>101.48263650298641</v>
      </c>
      <c r="J78" s="52">
        <f>J77/H77*100</f>
        <v>101.58730158730158</v>
      </c>
      <c r="K78" s="52">
        <f>K77/I77*100</f>
        <v>101.02346415271231</v>
      </c>
      <c r="L78" s="66"/>
      <c r="M78" s="66"/>
    </row>
    <row r="79" spans="1:13" s="54" customFormat="1" x14ac:dyDescent="0.2">
      <c r="A79" s="92" t="s">
        <v>79</v>
      </c>
      <c r="B79" s="51" t="s">
        <v>11</v>
      </c>
      <c r="C79" s="56">
        <v>32639</v>
      </c>
      <c r="D79" s="56">
        <v>32216.7</v>
      </c>
      <c r="E79" s="56">
        <v>36502</v>
      </c>
      <c r="F79" s="56">
        <v>37000</v>
      </c>
      <c r="G79" s="56">
        <v>37838</v>
      </c>
      <c r="H79" s="94">
        <v>37800</v>
      </c>
      <c r="I79" s="94">
        <v>38399</v>
      </c>
      <c r="J79" s="94">
        <v>38400</v>
      </c>
      <c r="K79" s="94">
        <v>38792</v>
      </c>
      <c r="L79" s="53"/>
      <c r="M79" s="53"/>
    </row>
    <row r="80" spans="1:13" s="71" customFormat="1" x14ac:dyDescent="0.2">
      <c r="A80" s="50" t="s">
        <v>53</v>
      </c>
      <c r="B80" s="51" t="s">
        <v>11</v>
      </c>
      <c r="C80" s="55">
        <v>2196</v>
      </c>
      <c r="D80" s="55">
        <v>2210</v>
      </c>
      <c r="E80" s="55">
        <v>2311.6999999999998</v>
      </c>
      <c r="F80" s="55">
        <v>2480.4</v>
      </c>
      <c r="G80" s="55">
        <v>2519.6999999999998</v>
      </c>
      <c r="H80" s="74">
        <v>2611.9</v>
      </c>
      <c r="I80" s="74">
        <v>2736.4</v>
      </c>
      <c r="J80" s="74">
        <v>2747.7</v>
      </c>
      <c r="K80" s="74">
        <v>2933.4</v>
      </c>
      <c r="L80" s="75"/>
      <c r="M80" s="75"/>
    </row>
    <row r="81" spans="1:13" s="54" customFormat="1" x14ac:dyDescent="0.2">
      <c r="A81" s="67" t="s">
        <v>13</v>
      </c>
      <c r="B81" s="51" t="s">
        <v>1</v>
      </c>
      <c r="C81" s="52">
        <v>95</v>
      </c>
      <c r="D81" s="52">
        <f>D80/C80*100</f>
        <v>100.63752276867031</v>
      </c>
      <c r="E81" s="52">
        <f t="shared" ref="E81:F81" si="48">E80/D80*100</f>
        <v>104.60180995475112</v>
      </c>
      <c r="F81" s="52">
        <f t="shared" si="48"/>
        <v>107.29765973093394</v>
      </c>
      <c r="G81" s="52">
        <f>G80/E80*100</f>
        <v>108.99770731496301</v>
      </c>
      <c r="H81" s="52">
        <f>H80/F80*100</f>
        <v>105.30156426382842</v>
      </c>
      <c r="I81" s="52">
        <f>I80/G80*100</f>
        <v>108.60023018613327</v>
      </c>
      <c r="J81" s="52">
        <f>J80/H80*100</f>
        <v>105.19928021746621</v>
      </c>
      <c r="K81" s="52">
        <f>K80/I80*100</f>
        <v>107.19923987721094</v>
      </c>
      <c r="L81" s="66"/>
      <c r="M81" s="66"/>
    </row>
    <row r="82" spans="1:13" s="71" customFormat="1" ht="13.5" x14ac:dyDescent="0.2">
      <c r="A82" s="90" t="s">
        <v>21</v>
      </c>
      <c r="B82" s="51" t="s">
        <v>11</v>
      </c>
      <c r="C82" s="56">
        <f>C84+C86</f>
        <v>13510.1</v>
      </c>
      <c r="D82" s="56">
        <f t="shared" ref="D82:K82" si="49">D84+D86</f>
        <v>15181.8</v>
      </c>
      <c r="E82" s="56">
        <f t="shared" si="49"/>
        <v>15917.699999999999</v>
      </c>
      <c r="F82" s="56">
        <f t="shared" si="49"/>
        <v>17031.400000000001</v>
      </c>
      <c r="G82" s="56">
        <f t="shared" si="49"/>
        <v>17372.600000000002</v>
      </c>
      <c r="H82" s="56">
        <f t="shared" si="49"/>
        <v>17957.2</v>
      </c>
      <c r="I82" s="56">
        <f t="shared" si="49"/>
        <v>18852.600000000002</v>
      </c>
      <c r="J82" s="56">
        <f t="shared" si="49"/>
        <v>18910.400000000001</v>
      </c>
      <c r="K82" s="56">
        <f t="shared" si="49"/>
        <v>20171.8</v>
      </c>
      <c r="L82" s="75"/>
      <c r="M82" s="75"/>
    </row>
    <row r="83" spans="1:13" s="54" customFormat="1" x14ac:dyDescent="0.2">
      <c r="A83" s="67" t="s">
        <v>13</v>
      </c>
      <c r="B83" s="51" t="s">
        <v>1</v>
      </c>
      <c r="C83" s="52">
        <v>98</v>
      </c>
      <c r="D83" s="52">
        <f>D82/C82*100</f>
        <v>112.37370559803406</v>
      </c>
      <c r="E83" s="52">
        <f t="shared" ref="E83:F83" si="50">E82/D82*100</f>
        <v>104.84725131407342</v>
      </c>
      <c r="F83" s="52">
        <f t="shared" si="50"/>
        <v>106.99661383240043</v>
      </c>
      <c r="G83" s="52">
        <f>G82/E82*100</f>
        <v>109.14013959303168</v>
      </c>
      <c r="H83" s="52">
        <f>H82/F82*100</f>
        <v>105.43584203295089</v>
      </c>
      <c r="I83" s="52">
        <f>I82/G82*100</f>
        <v>108.51916235911723</v>
      </c>
      <c r="J83" s="52">
        <f>J82/H82*100</f>
        <v>105.30817722139309</v>
      </c>
      <c r="K83" s="52">
        <f>K82/I82*100</f>
        <v>106.99744332346729</v>
      </c>
      <c r="L83" s="66"/>
      <c r="M83" s="66"/>
    </row>
    <row r="84" spans="1:13" s="71" customFormat="1" ht="38.25" x14ac:dyDescent="0.2">
      <c r="A84" s="50" t="s">
        <v>54</v>
      </c>
      <c r="B84" s="51" t="s">
        <v>11</v>
      </c>
      <c r="C84" s="80">
        <v>0</v>
      </c>
      <c r="D84" s="57">
        <v>1285.8</v>
      </c>
      <c r="E84" s="57">
        <v>1396.4</v>
      </c>
      <c r="F84" s="57">
        <v>1450</v>
      </c>
      <c r="G84" s="57">
        <v>1544.4</v>
      </c>
      <c r="H84" s="57">
        <v>1550</v>
      </c>
      <c r="I84" s="57">
        <v>1663.2</v>
      </c>
      <c r="J84" s="57">
        <v>1650</v>
      </c>
      <c r="K84" s="57">
        <v>1796.3</v>
      </c>
      <c r="L84" s="75"/>
      <c r="M84" s="75"/>
    </row>
    <row r="85" spans="1:13" s="54" customFormat="1" x14ac:dyDescent="0.2">
      <c r="A85" s="67" t="s">
        <v>13</v>
      </c>
      <c r="B85" s="51" t="s">
        <v>1</v>
      </c>
      <c r="C85" s="52">
        <v>0</v>
      </c>
      <c r="D85" s="52">
        <v>100</v>
      </c>
      <c r="E85" s="52">
        <f>E84/D84*100</f>
        <v>108.6016487789703</v>
      </c>
      <c r="F85" s="52">
        <f>F84/E84*100</f>
        <v>103.83844170724721</v>
      </c>
      <c r="G85" s="52">
        <f>G84/D84*100</f>
        <v>120.11199253383108</v>
      </c>
      <c r="H85" s="52">
        <f>H84/F84*100</f>
        <v>106.89655172413792</v>
      </c>
      <c r="I85" s="52">
        <f>I84/G84*100</f>
        <v>107.69230769230769</v>
      </c>
      <c r="J85" s="52">
        <f>J84/H84*100</f>
        <v>106.45161290322579</v>
      </c>
      <c r="K85" s="52">
        <f>K84/I84*100</f>
        <v>108.00264550264549</v>
      </c>
      <c r="L85" s="66"/>
      <c r="M85" s="66"/>
    </row>
    <row r="86" spans="1:13" s="71" customFormat="1" x14ac:dyDescent="0.2">
      <c r="A86" s="50" t="s">
        <v>53</v>
      </c>
      <c r="B86" s="51" t="s">
        <v>11</v>
      </c>
      <c r="C86" s="55">
        <v>13510.1</v>
      </c>
      <c r="D86" s="55">
        <v>13896</v>
      </c>
      <c r="E86" s="55">
        <v>14521.3</v>
      </c>
      <c r="F86" s="55">
        <v>15581.4</v>
      </c>
      <c r="G86" s="55">
        <v>15828.2</v>
      </c>
      <c r="H86" s="89">
        <v>16407.2</v>
      </c>
      <c r="I86" s="89">
        <v>17189.400000000001</v>
      </c>
      <c r="J86" s="89">
        <v>17260.400000000001</v>
      </c>
      <c r="K86" s="89">
        <v>18375.5</v>
      </c>
      <c r="L86" s="75"/>
      <c r="M86" s="75"/>
    </row>
    <row r="87" spans="1:13" s="54" customFormat="1" x14ac:dyDescent="0.2">
      <c r="A87" s="67" t="s">
        <v>13</v>
      </c>
      <c r="B87" s="51" t="s">
        <v>1</v>
      </c>
      <c r="C87" s="52">
        <v>98</v>
      </c>
      <c r="D87" s="52">
        <f>D86/C86*100</f>
        <v>102.85638152197245</v>
      </c>
      <c r="E87" s="52">
        <f t="shared" ref="E87:F87" si="51">E86/D86*100</f>
        <v>104.49985607369025</v>
      </c>
      <c r="F87" s="52">
        <f t="shared" si="51"/>
        <v>107.30031057825403</v>
      </c>
      <c r="G87" s="52">
        <f>G86/E86*100</f>
        <v>108.99988293059162</v>
      </c>
      <c r="H87" s="52">
        <f>H86/F86*100</f>
        <v>105.29990886569884</v>
      </c>
      <c r="I87" s="52">
        <f>I86/G86*100</f>
        <v>108.59984079048787</v>
      </c>
      <c r="J87" s="52">
        <f>J86/H86*100</f>
        <v>105.20015602906041</v>
      </c>
      <c r="K87" s="52">
        <f>K86/I86*100</f>
        <v>106.90018267071567</v>
      </c>
      <c r="L87" s="66"/>
      <c r="M87" s="66"/>
    </row>
    <row r="88" spans="1:13" s="71" customFormat="1" x14ac:dyDescent="0.2">
      <c r="A88" s="73" t="s">
        <v>22</v>
      </c>
      <c r="B88" s="51" t="s">
        <v>11</v>
      </c>
      <c r="C88" s="56">
        <f>C90+C92</f>
        <v>1315.3</v>
      </c>
      <c r="D88" s="56">
        <f t="shared" ref="D88:K88" si="52">D90+D92</f>
        <v>1317.1</v>
      </c>
      <c r="E88" s="56">
        <f t="shared" si="52"/>
        <v>1372.4</v>
      </c>
      <c r="F88" s="56">
        <f t="shared" si="52"/>
        <v>1472.6</v>
      </c>
      <c r="G88" s="56">
        <f t="shared" si="52"/>
        <v>1457.4</v>
      </c>
      <c r="H88" s="56">
        <f t="shared" si="52"/>
        <v>1550.6</v>
      </c>
      <c r="I88" s="56">
        <f t="shared" si="52"/>
        <v>1555.1</v>
      </c>
      <c r="J88" s="56">
        <f t="shared" si="52"/>
        <v>1631.3</v>
      </c>
      <c r="K88" s="56">
        <f t="shared" si="52"/>
        <v>1662.4</v>
      </c>
      <c r="L88" s="75"/>
      <c r="M88" s="75"/>
    </row>
    <row r="89" spans="1:13" s="71" customFormat="1" x14ac:dyDescent="0.2">
      <c r="A89" s="67" t="s">
        <v>13</v>
      </c>
      <c r="B89" s="51" t="s">
        <v>1</v>
      </c>
      <c r="C89" s="52">
        <v>99.5</v>
      </c>
      <c r="D89" s="52">
        <f>D88/C88*100</f>
        <v>100.13685090853797</v>
      </c>
      <c r="E89" s="52">
        <f t="shared" ref="E89:F89" si="53">E88/D88*100</f>
        <v>104.19861817629643</v>
      </c>
      <c r="F89" s="52">
        <f t="shared" si="53"/>
        <v>107.30107840279801</v>
      </c>
      <c r="G89" s="52">
        <f>G88/E88*100</f>
        <v>106.19352958321188</v>
      </c>
      <c r="H89" s="52">
        <f>H88/F88*100</f>
        <v>105.29675404047263</v>
      </c>
      <c r="I89" s="52">
        <f>I88/G88*100</f>
        <v>106.70371895155755</v>
      </c>
      <c r="J89" s="52">
        <f>J88/H88*100</f>
        <v>105.20443699213209</v>
      </c>
      <c r="K89" s="52">
        <f>K88/I88*100</f>
        <v>106.89987782136198</v>
      </c>
      <c r="L89" s="75"/>
      <c r="M89" s="75"/>
    </row>
    <row r="90" spans="1:13" s="71" customFormat="1" ht="38.25" x14ac:dyDescent="0.2">
      <c r="A90" s="50" t="s">
        <v>54</v>
      </c>
      <c r="B90" s="51" t="s">
        <v>11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75"/>
      <c r="M90" s="75"/>
    </row>
    <row r="91" spans="1:13" s="54" customFormat="1" x14ac:dyDescent="0.2">
      <c r="A91" s="67" t="s">
        <v>13</v>
      </c>
      <c r="B91" s="51" t="s">
        <v>1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6"/>
      <c r="M91" s="66"/>
    </row>
    <row r="92" spans="1:13" s="71" customFormat="1" x14ac:dyDescent="0.2">
      <c r="A92" s="50" t="s">
        <v>53</v>
      </c>
      <c r="B92" s="51" t="s">
        <v>11</v>
      </c>
      <c r="C92" s="58">
        <v>1315.3</v>
      </c>
      <c r="D92" s="58">
        <v>1317.1</v>
      </c>
      <c r="E92" s="58">
        <v>1372.4</v>
      </c>
      <c r="F92" s="58">
        <v>1472.6</v>
      </c>
      <c r="G92" s="58">
        <v>1457.4</v>
      </c>
      <c r="H92" s="89">
        <v>1550.6</v>
      </c>
      <c r="I92" s="89">
        <v>1555.1</v>
      </c>
      <c r="J92" s="89">
        <v>1631.3</v>
      </c>
      <c r="K92" s="89">
        <v>1662.4</v>
      </c>
      <c r="L92" s="75"/>
      <c r="M92" s="75"/>
    </row>
    <row r="93" spans="1:13" s="54" customFormat="1" x14ac:dyDescent="0.2">
      <c r="A93" s="67" t="s">
        <v>13</v>
      </c>
      <c r="B93" s="51" t="s">
        <v>1</v>
      </c>
      <c r="C93" s="52">
        <v>99.5</v>
      </c>
      <c r="D93" s="52">
        <f>D92/C92*100</f>
        <v>100.13685090853797</v>
      </c>
      <c r="E93" s="52">
        <f t="shared" ref="E93:F93" si="54">E92/D92*100</f>
        <v>104.19861817629643</v>
      </c>
      <c r="F93" s="52">
        <f t="shared" si="54"/>
        <v>107.30107840279801</v>
      </c>
      <c r="G93" s="52">
        <f>G92/E92*100</f>
        <v>106.19352958321188</v>
      </c>
      <c r="H93" s="52">
        <f>H92/F92*100</f>
        <v>105.29675404047263</v>
      </c>
      <c r="I93" s="52">
        <f>I92/G92*100</f>
        <v>106.70371895155755</v>
      </c>
      <c r="J93" s="52">
        <f>J92/H92*100</f>
        <v>105.20443699213209</v>
      </c>
      <c r="K93" s="52">
        <f>K92/I92*100</f>
        <v>106.89987782136198</v>
      </c>
      <c r="L93" s="66"/>
      <c r="M93" s="66"/>
    </row>
    <row r="94" spans="1:13" s="71" customFormat="1" ht="54" x14ac:dyDescent="0.2">
      <c r="A94" s="90" t="s">
        <v>23</v>
      </c>
      <c r="B94" s="51" t="s">
        <v>11</v>
      </c>
      <c r="C94" s="57">
        <f>C96+C100</f>
        <v>232933.1</v>
      </c>
      <c r="D94" s="57">
        <f t="shared" ref="D94:K94" si="55">D96+D100</f>
        <v>228419.7</v>
      </c>
      <c r="E94" s="57">
        <f t="shared" si="55"/>
        <v>257398.39999999999</v>
      </c>
      <c r="F94" s="57">
        <f t="shared" si="55"/>
        <v>276188.5</v>
      </c>
      <c r="G94" s="57">
        <f t="shared" si="55"/>
        <v>286231.7</v>
      </c>
      <c r="H94" s="57">
        <f t="shared" si="55"/>
        <v>292826.5</v>
      </c>
      <c r="I94" s="57">
        <f t="shared" si="55"/>
        <v>316512.5</v>
      </c>
      <c r="J94" s="57">
        <f t="shared" si="55"/>
        <v>305949.40000000002</v>
      </c>
      <c r="K94" s="57">
        <f t="shared" si="55"/>
        <v>356820.9</v>
      </c>
      <c r="L94" s="75"/>
      <c r="M94" s="75"/>
    </row>
    <row r="95" spans="1:13" s="54" customFormat="1" x14ac:dyDescent="0.2">
      <c r="A95" s="67" t="s">
        <v>13</v>
      </c>
      <c r="B95" s="51" t="s">
        <v>1</v>
      </c>
      <c r="C95" s="52">
        <v>100.3</v>
      </c>
      <c r="D95" s="52">
        <f>D94/C94*100</f>
        <v>98.062362111696459</v>
      </c>
      <c r="E95" s="52">
        <f t="shared" ref="E95:F95" si="56">E94/D94*100</f>
        <v>112.68660277550491</v>
      </c>
      <c r="F95" s="52">
        <f t="shared" si="56"/>
        <v>107.3000065268471</v>
      </c>
      <c r="G95" s="52">
        <f>G94/E94*100</f>
        <v>111.20181788231784</v>
      </c>
      <c r="H95" s="52">
        <f>H94/F94*100</f>
        <v>106.0241465520831</v>
      </c>
      <c r="I95" s="52">
        <f>I94/G94*100</f>
        <v>110.57912173948587</v>
      </c>
      <c r="J95" s="52">
        <f>J94/H94*100</f>
        <v>104.48145915755576</v>
      </c>
      <c r="K95" s="52">
        <f>K94/I94*100</f>
        <v>112.73516843726551</v>
      </c>
      <c r="L95" s="66"/>
      <c r="M95" s="66"/>
    </row>
    <row r="96" spans="1:13" s="71" customFormat="1" ht="38.25" x14ac:dyDescent="0.2">
      <c r="A96" s="50" t="s">
        <v>54</v>
      </c>
      <c r="B96" s="51" t="s">
        <v>11</v>
      </c>
      <c r="C96" s="56">
        <f>SUM(C98:C99)</f>
        <v>156053</v>
      </c>
      <c r="D96" s="56">
        <f t="shared" ref="D96:K96" si="57">SUM(D98:D99)</f>
        <v>149093.70000000001</v>
      </c>
      <c r="E96" s="56">
        <f t="shared" si="57"/>
        <v>174264.8</v>
      </c>
      <c r="F96" s="56">
        <f t="shared" si="57"/>
        <v>186986.09999999998</v>
      </c>
      <c r="G96" s="56">
        <f t="shared" si="57"/>
        <v>195865.5</v>
      </c>
      <c r="H96" s="56">
        <f t="shared" si="57"/>
        <v>198896.4</v>
      </c>
      <c r="I96" s="56">
        <f t="shared" si="57"/>
        <v>218555.4</v>
      </c>
      <c r="J96" s="56">
        <f t="shared" si="57"/>
        <v>207135</v>
      </c>
      <c r="K96" s="56">
        <f t="shared" si="57"/>
        <v>252006.8</v>
      </c>
      <c r="L96" s="75"/>
      <c r="M96" s="75"/>
    </row>
    <row r="97" spans="1:13" s="54" customFormat="1" x14ac:dyDescent="0.2">
      <c r="A97" s="67" t="s">
        <v>13</v>
      </c>
      <c r="B97" s="51" t="s">
        <v>1</v>
      </c>
      <c r="C97" s="52">
        <v>101.1</v>
      </c>
      <c r="D97" s="52">
        <f>D96/C96*100</f>
        <v>95.540425368304355</v>
      </c>
      <c r="E97" s="52">
        <f t="shared" ref="E97:F97" si="58">E96/D96*100</f>
        <v>116.88273884141313</v>
      </c>
      <c r="F97" s="52">
        <f t="shared" si="58"/>
        <v>107.29998255528368</v>
      </c>
      <c r="G97" s="52">
        <f>G96/E96*100</f>
        <v>112.39533170209934</v>
      </c>
      <c r="H97" s="52">
        <f>H96/F96*100</f>
        <v>106.36961784859946</v>
      </c>
      <c r="I97" s="52">
        <f>I96/G96*100</f>
        <v>111.58442911079287</v>
      </c>
      <c r="J97" s="52">
        <f>J96/H96*100</f>
        <v>104.1421564191207</v>
      </c>
      <c r="K97" s="52">
        <f>K96/I96*100</f>
        <v>115.30568450836722</v>
      </c>
      <c r="L97" s="66"/>
      <c r="M97" s="66"/>
    </row>
    <row r="98" spans="1:13" s="71" customFormat="1" x14ac:dyDescent="0.2">
      <c r="A98" s="92" t="s">
        <v>74</v>
      </c>
      <c r="B98" s="51" t="s">
        <v>11</v>
      </c>
      <c r="C98" s="58">
        <v>113884.7</v>
      </c>
      <c r="D98" s="58">
        <v>126262.2</v>
      </c>
      <c r="E98" s="58">
        <v>151154.79999999999</v>
      </c>
      <c r="F98" s="58">
        <v>151154.79999999999</v>
      </c>
      <c r="G98" s="58">
        <v>151154.79999999999</v>
      </c>
      <c r="H98" s="89">
        <v>151154.79999999999</v>
      </c>
      <c r="I98" s="89">
        <v>151154.79999999999</v>
      </c>
      <c r="J98" s="89">
        <v>151154.79999999999</v>
      </c>
      <c r="K98" s="89">
        <v>151154.79999999999</v>
      </c>
      <c r="L98" s="75"/>
      <c r="M98" s="75"/>
    </row>
    <row r="99" spans="1:13" s="71" customFormat="1" x14ac:dyDescent="0.2">
      <c r="A99" s="50" t="s">
        <v>52</v>
      </c>
      <c r="B99" s="51" t="s">
        <v>11</v>
      </c>
      <c r="C99" s="58">
        <v>42168.3</v>
      </c>
      <c r="D99" s="58">
        <v>22831.5</v>
      </c>
      <c r="E99" s="58">
        <v>23110</v>
      </c>
      <c r="F99" s="58">
        <v>35831.300000000003</v>
      </c>
      <c r="G99" s="58">
        <v>44710.7</v>
      </c>
      <c r="H99" s="89">
        <v>47741.599999999999</v>
      </c>
      <c r="I99" s="89">
        <v>67400.600000000006</v>
      </c>
      <c r="J99" s="89">
        <v>55980.2</v>
      </c>
      <c r="K99" s="89">
        <v>100852</v>
      </c>
      <c r="L99" s="75"/>
      <c r="M99" s="75"/>
    </row>
    <row r="100" spans="1:13" s="71" customFormat="1" x14ac:dyDescent="0.2">
      <c r="A100" s="50" t="s">
        <v>53</v>
      </c>
      <c r="B100" s="51" t="s">
        <v>11</v>
      </c>
      <c r="C100" s="58">
        <v>76880.100000000006</v>
      </c>
      <c r="D100" s="58">
        <v>79326</v>
      </c>
      <c r="E100" s="58">
        <v>83133.600000000006</v>
      </c>
      <c r="F100" s="58">
        <v>89202.4</v>
      </c>
      <c r="G100" s="58">
        <v>90366.2</v>
      </c>
      <c r="H100" s="89">
        <v>93930.1</v>
      </c>
      <c r="I100" s="89">
        <v>97957.1</v>
      </c>
      <c r="J100" s="89">
        <v>98814.399999999994</v>
      </c>
      <c r="K100" s="89">
        <v>104814.1</v>
      </c>
      <c r="L100" s="75"/>
      <c r="M100" s="75"/>
    </row>
    <row r="101" spans="1:13" s="54" customFormat="1" x14ac:dyDescent="0.2">
      <c r="A101" s="67" t="s">
        <v>13</v>
      </c>
      <c r="B101" s="51" t="s">
        <v>1</v>
      </c>
      <c r="C101" s="52">
        <v>98.7</v>
      </c>
      <c r="D101" s="52">
        <f>D100/C100*100</f>
        <v>103.1814474747041</v>
      </c>
      <c r="E101" s="52">
        <f t="shared" ref="E101:F101" si="59">E100/D100*100</f>
        <v>104.79993949020499</v>
      </c>
      <c r="F101" s="52">
        <f t="shared" si="59"/>
        <v>107.30005677608089</v>
      </c>
      <c r="G101" s="52">
        <f>G100/E100*100</f>
        <v>108.69997209311275</v>
      </c>
      <c r="H101" s="52">
        <f>H100/F100*100</f>
        <v>105.2999695075469</v>
      </c>
      <c r="I101" s="52">
        <f>I100/G100*100</f>
        <v>108.40015403989544</v>
      </c>
      <c r="J101" s="52">
        <f>J100/H100*100</f>
        <v>105.19993058668094</v>
      </c>
      <c r="K101" s="52">
        <f>K100/I100*100</f>
        <v>107.00000306256514</v>
      </c>
      <c r="L101" s="66"/>
      <c r="M101" s="66"/>
    </row>
    <row r="102" spans="1:13" s="71" customFormat="1" ht="27" x14ac:dyDescent="0.2">
      <c r="A102" s="90" t="s">
        <v>24</v>
      </c>
      <c r="B102" s="51" t="s">
        <v>11</v>
      </c>
      <c r="C102" s="57">
        <f>C104+C108</f>
        <v>359398.9</v>
      </c>
      <c r="D102" s="57">
        <f t="shared" ref="D102:K102" si="60">D104+D108</f>
        <v>403186.6</v>
      </c>
      <c r="E102" s="57">
        <f t="shared" si="60"/>
        <v>440424.1</v>
      </c>
      <c r="F102" s="57">
        <f t="shared" si="60"/>
        <v>466023.39999999997</v>
      </c>
      <c r="G102" s="57">
        <f t="shared" si="60"/>
        <v>475768.7</v>
      </c>
      <c r="H102" s="57">
        <f t="shared" si="60"/>
        <v>495188.1</v>
      </c>
      <c r="I102" s="57">
        <f t="shared" si="60"/>
        <v>509267.9</v>
      </c>
      <c r="J102" s="57">
        <f t="shared" si="60"/>
        <v>517755.9</v>
      </c>
      <c r="K102" s="57">
        <f t="shared" si="60"/>
        <v>544866.4</v>
      </c>
      <c r="L102" s="75"/>
      <c r="M102" s="75"/>
    </row>
    <row r="103" spans="1:13" s="54" customFormat="1" x14ac:dyDescent="0.2">
      <c r="A103" s="67" t="s">
        <v>13</v>
      </c>
      <c r="B103" s="51" t="s">
        <v>1</v>
      </c>
      <c r="C103" s="52">
        <v>106.9</v>
      </c>
      <c r="D103" s="52">
        <f>D102/C102*100</f>
        <v>112.18359321633982</v>
      </c>
      <c r="E103" s="52">
        <f t="shared" ref="E103:F103" si="61">E102/D102*100</f>
        <v>109.23579801511261</v>
      </c>
      <c r="F103" s="52">
        <f t="shared" si="61"/>
        <v>105.81242034666131</v>
      </c>
      <c r="G103" s="52">
        <f>G102/E102*100</f>
        <v>108.02512850681877</v>
      </c>
      <c r="H103" s="52">
        <f>H102/F102*100</f>
        <v>106.25820506008925</v>
      </c>
      <c r="I103" s="52">
        <f>I102/G102*100</f>
        <v>107.04106848558975</v>
      </c>
      <c r="J103" s="52">
        <f>J102/H102*100</f>
        <v>104.55741969566716</v>
      </c>
      <c r="K103" s="52">
        <f>K102/I102*100</f>
        <v>106.99013230560968</v>
      </c>
      <c r="L103" s="66"/>
      <c r="M103" s="66"/>
    </row>
    <row r="104" spans="1:13" s="71" customFormat="1" ht="38.25" x14ac:dyDescent="0.2">
      <c r="A104" s="50" t="s">
        <v>54</v>
      </c>
      <c r="B104" s="51" t="s">
        <v>11</v>
      </c>
      <c r="C104" s="57">
        <f>SUM(C106:C107)</f>
        <v>346467</v>
      </c>
      <c r="D104" s="57">
        <f t="shared" ref="D104:K104" si="62">SUM(D106:D107)</f>
        <v>389929.1</v>
      </c>
      <c r="E104" s="57">
        <f t="shared" si="62"/>
        <v>426623</v>
      </c>
      <c r="F104" s="57">
        <f t="shared" si="62"/>
        <v>451214.8</v>
      </c>
      <c r="G104" s="57">
        <f t="shared" si="62"/>
        <v>460767</v>
      </c>
      <c r="H104" s="57">
        <f t="shared" si="62"/>
        <v>479594.6</v>
      </c>
      <c r="I104" s="57">
        <f t="shared" si="62"/>
        <v>493021</v>
      </c>
      <c r="J104" s="57">
        <f t="shared" si="62"/>
        <v>501351.5</v>
      </c>
      <c r="K104" s="57">
        <f t="shared" si="62"/>
        <v>527531</v>
      </c>
      <c r="L104" s="75"/>
      <c r="M104" s="75"/>
    </row>
    <row r="105" spans="1:13" s="54" customFormat="1" x14ac:dyDescent="0.2">
      <c r="A105" s="67" t="s">
        <v>13</v>
      </c>
      <c r="B105" s="51" t="s">
        <v>1</v>
      </c>
      <c r="C105" s="52">
        <v>107.5</v>
      </c>
      <c r="D105" s="52">
        <f>D104/C104*100</f>
        <v>112.54436930501316</v>
      </c>
      <c r="E105" s="52">
        <f t="shared" ref="E105:F105" si="63">E104/D104*100</f>
        <v>109.41040307071211</v>
      </c>
      <c r="F105" s="52">
        <f t="shared" si="63"/>
        <v>105.7642930643683</v>
      </c>
      <c r="G105" s="52">
        <f>G104/E104*100</f>
        <v>108.00331908968808</v>
      </c>
      <c r="H105" s="52">
        <f>H104/F104*100</f>
        <v>106.28964298156886</v>
      </c>
      <c r="I105" s="52">
        <f>I104/G104*100</f>
        <v>107.00006727912373</v>
      </c>
      <c r="J105" s="52">
        <f>J104/H104*100</f>
        <v>104.536518968312</v>
      </c>
      <c r="K105" s="52">
        <f>K104/I104*100</f>
        <v>106.99970183825842</v>
      </c>
      <c r="L105" s="66"/>
      <c r="M105" s="66"/>
    </row>
    <row r="106" spans="1:13" s="71" customFormat="1" x14ac:dyDescent="0.2">
      <c r="A106" s="92" t="s">
        <v>143</v>
      </c>
      <c r="B106" s="51" t="s">
        <v>11</v>
      </c>
      <c r="C106" s="55">
        <v>346467</v>
      </c>
      <c r="D106" s="55">
        <v>389929.1</v>
      </c>
      <c r="E106" s="55">
        <v>200107</v>
      </c>
      <c r="F106" s="55">
        <v>214714.8</v>
      </c>
      <c r="G106" s="55">
        <v>218395</v>
      </c>
      <c r="H106" s="74">
        <v>226094.6</v>
      </c>
      <c r="I106" s="74">
        <v>233683</v>
      </c>
      <c r="J106" s="74">
        <v>237851.5</v>
      </c>
      <c r="K106" s="74">
        <v>250040</v>
      </c>
      <c r="L106" s="75"/>
      <c r="M106" s="75"/>
    </row>
    <row r="107" spans="1:13" s="71" customFormat="1" ht="25.5" x14ac:dyDescent="0.2">
      <c r="A107" s="92" t="s">
        <v>155</v>
      </c>
      <c r="B107" s="51" t="s">
        <v>11</v>
      </c>
      <c r="C107" s="95"/>
      <c r="D107" s="95"/>
      <c r="E107" s="58">
        <v>226516</v>
      </c>
      <c r="F107" s="58">
        <v>236500</v>
      </c>
      <c r="G107" s="58">
        <v>242372</v>
      </c>
      <c r="H107" s="89">
        <v>253500</v>
      </c>
      <c r="I107" s="89">
        <v>259338</v>
      </c>
      <c r="J107" s="89">
        <v>263500</v>
      </c>
      <c r="K107" s="89">
        <v>277491</v>
      </c>
      <c r="L107" s="75"/>
      <c r="M107" s="75"/>
    </row>
    <row r="108" spans="1:13" s="71" customFormat="1" x14ac:dyDescent="0.2">
      <c r="A108" s="50" t="s">
        <v>53</v>
      </c>
      <c r="B108" s="51" t="s">
        <v>11</v>
      </c>
      <c r="C108" s="55">
        <f>SUM(C110:C111)</f>
        <v>12931.9</v>
      </c>
      <c r="D108" s="55">
        <f t="shared" ref="D108:K108" si="64">SUM(D110:D111)</f>
        <v>13257.5</v>
      </c>
      <c r="E108" s="55">
        <f t="shared" si="64"/>
        <v>13801.099999999999</v>
      </c>
      <c r="F108" s="55">
        <f t="shared" si="64"/>
        <v>14808.6</v>
      </c>
      <c r="G108" s="55">
        <f t="shared" si="64"/>
        <v>15001.7</v>
      </c>
      <c r="H108" s="55">
        <f t="shared" si="64"/>
        <v>15593.5</v>
      </c>
      <c r="I108" s="55">
        <f t="shared" si="64"/>
        <v>16246.9</v>
      </c>
      <c r="J108" s="55">
        <f t="shared" si="64"/>
        <v>16404.400000000001</v>
      </c>
      <c r="K108" s="55">
        <f t="shared" si="64"/>
        <v>17335.400000000001</v>
      </c>
      <c r="L108" s="75"/>
      <c r="M108" s="75"/>
    </row>
    <row r="109" spans="1:13" s="54" customFormat="1" x14ac:dyDescent="0.2">
      <c r="A109" s="67" t="s">
        <v>13</v>
      </c>
      <c r="B109" s="51" t="s">
        <v>1</v>
      </c>
      <c r="C109" s="52">
        <v>91.5</v>
      </c>
      <c r="D109" s="52">
        <f>D108/C108*100</f>
        <v>102.51780480826484</v>
      </c>
      <c r="E109" s="52">
        <f t="shared" ref="E109:F109" si="65">E108/D108*100</f>
        <v>104.10032057326042</v>
      </c>
      <c r="F109" s="52">
        <f t="shared" si="65"/>
        <v>107.3001427422452</v>
      </c>
      <c r="G109" s="52">
        <f>G108/E108*100</f>
        <v>108.699306577012</v>
      </c>
      <c r="H109" s="52">
        <f>H108/F108*100</f>
        <v>105.30029847521034</v>
      </c>
      <c r="I109" s="52">
        <f>I108/G108*100</f>
        <v>108.30039262216948</v>
      </c>
      <c r="J109" s="52">
        <f>J108/H108*100</f>
        <v>105.20024369128163</v>
      </c>
      <c r="K109" s="52">
        <f>K108/I108*100</f>
        <v>106.69973964263953</v>
      </c>
      <c r="L109" s="66"/>
      <c r="M109" s="66"/>
    </row>
    <row r="110" spans="1:13" s="54" customFormat="1" x14ac:dyDescent="0.2">
      <c r="A110" s="91" t="s">
        <v>98</v>
      </c>
      <c r="B110" s="51" t="s">
        <v>11</v>
      </c>
      <c r="C110" s="56">
        <v>921.8</v>
      </c>
      <c r="D110" s="56">
        <v>934.5</v>
      </c>
      <c r="E110" s="56">
        <v>279.8</v>
      </c>
      <c r="F110" s="56">
        <v>810</v>
      </c>
      <c r="G110" s="56">
        <v>810</v>
      </c>
      <c r="H110" s="56">
        <v>810</v>
      </c>
      <c r="I110" s="56">
        <v>810</v>
      </c>
      <c r="J110" s="56">
        <v>810</v>
      </c>
      <c r="K110" s="56">
        <v>810</v>
      </c>
      <c r="L110" s="66"/>
      <c r="M110" s="66"/>
    </row>
    <row r="111" spans="1:13" s="54" customFormat="1" x14ac:dyDescent="0.2">
      <c r="A111" s="91" t="s">
        <v>52</v>
      </c>
      <c r="B111" s="51" t="s">
        <v>11</v>
      </c>
      <c r="C111" s="56">
        <v>12010.1</v>
      </c>
      <c r="D111" s="56">
        <v>12323</v>
      </c>
      <c r="E111" s="56">
        <v>13521.3</v>
      </c>
      <c r="F111" s="56">
        <v>13998.6</v>
      </c>
      <c r="G111" s="56">
        <v>14191.7</v>
      </c>
      <c r="H111" s="56">
        <v>14783.5</v>
      </c>
      <c r="I111" s="56">
        <v>15436.9</v>
      </c>
      <c r="J111" s="56">
        <v>15594.4</v>
      </c>
      <c r="K111" s="56">
        <v>16525.400000000001</v>
      </c>
      <c r="L111" s="66"/>
      <c r="M111" s="66"/>
    </row>
    <row r="112" spans="1:13" s="54" customFormat="1" ht="27" x14ac:dyDescent="0.2">
      <c r="A112" s="90" t="s">
        <v>25</v>
      </c>
      <c r="B112" s="51" t="s">
        <v>11</v>
      </c>
      <c r="C112" s="57">
        <f>C114+C116</f>
        <v>54028.4</v>
      </c>
      <c r="D112" s="57">
        <f t="shared" ref="D112:K112" si="66">D114+D116</f>
        <v>58405.5</v>
      </c>
      <c r="E112" s="57">
        <f t="shared" si="66"/>
        <v>61832.100000000006</v>
      </c>
      <c r="F112" s="57">
        <f t="shared" si="66"/>
        <v>66390.3</v>
      </c>
      <c r="G112" s="57">
        <f t="shared" si="66"/>
        <v>68175</v>
      </c>
      <c r="H112" s="57">
        <f t="shared" si="66"/>
        <v>69908.899999999994</v>
      </c>
      <c r="I112" s="57">
        <f t="shared" si="66"/>
        <v>74885.7</v>
      </c>
      <c r="J112" s="57">
        <f t="shared" si="66"/>
        <v>73544.2</v>
      </c>
      <c r="K112" s="57">
        <f t="shared" si="66"/>
        <v>80547.7</v>
      </c>
      <c r="L112" s="53"/>
      <c r="M112" s="53"/>
    </row>
    <row r="113" spans="1:13" s="54" customFormat="1" x14ac:dyDescent="0.2">
      <c r="A113" s="67" t="s">
        <v>13</v>
      </c>
      <c r="B113" s="51" t="s">
        <v>1</v>
      </c>
      <c r="C113" s="52">
        <v>96.5</v>
      </c>
      <c r="D113" s="52">
        <f>D112/C112*100</f>
        <v>108.10147996239014</v>
      </c>
      <c r="E113" s="52">
        <f>E112/D112*100</f>
        <v>105.86691321878934</v>
      </c>
      <c r="F113" s="52">
        <f>F112/E112*100</f>
        <v>107.37189906213762</v>
      </c>
      <c r="G113" s="52">
        <f>G112/E112*100</f>
        <v>110.25826391146344</v>
      </c>
      <c r="H113" s="52">
        <f>H112/F112*100</f>
        <v>105.29987061362877</v>
      </c>
      <c r="I113" s="52">
        <f>I112/G112*100</f>
        <v>109.84334433443344</v>
      </c>
      <c r="J113" s="52">
        <f>J112/H112*100</f>
        <v>105.2000532121089</v>
      </c>
      <c r="K113" s="52">
        <f>K112/I112*100</f>
        <v>107.56085607799619</v>
      </c>
      <c r="L113" s="66"/>
      <c r="M113" s="66"/>
    </row>
    <row r="114" spans="1:13" s="54" customFormat="1" ht="38.25" x14ac:dyDescent="0.2">
      <c r="A114" s="50" t="s">
        <v>54</v>
      </c>
      <c r="B114" s="51" t="s">
        <v>11</v>
      </c>
      <c r="C114" s="57">
        <v>10100</v>
      </c>
      <c r="D114" s="57">
        <v>13454.4</v>
      </c>
      <c r="E114" s="57">
        <v>14813.3</v>
      </c>
      <c r="F114" s="57">
        <v>15939.1</v>
      </c>
      <c r="G114" s="57">
        <v>16924.5</v>
      </c>
      <c r="H114" s="57">
        <v>16783.8</v>
      </c>
      <c r="I114" s="57">
        <v>19227.599999999999</v>
      </c>
      <c r="J114" s="57">
        <v>17656.599999999999</v>
      </c>
      <c r="K114" s="57">
        <v>20937.900000000001</v>
      </c>
      <c r="L114" s="53"/>
      <c r="M114" s="53"/>
    </row>
    <row r="115" spans="1:13" s="54" customFormat="1" x14ac:dyDescent="0.2">
      <c r="A115" s="67" t="s">
        <v>13</v>
      </c>
      <c r="B115" s="51" t="s">
        <v>1</v>
      </c>
      <c r="C115" s="52">
        <v>104</v>
      </c>
      <c r="D115" s="52">
        <f>D114/C114*100</f>
        <v>133.21188118811881</v>
      </c>
      <c r="E115" s="52">
        <f t="shared" ref="E115:F115" si="67">E114/D114*100</f>
        <v>110.10004162207159</v>
      </c>
      <c r="F115" s="52">
        <f t="shared" si="67"/>
        <v>107.59992709254522</v>
      </c>
      <c r="G115" s="52">
        <f>G114/E114*100</f>
        <v>114.25205727285615</v>
      </c>
      <c r="H115" s="52">
        <f>H114/F114*100</f>
        <v>105.29954639847921</v>
      </c>
      <c r="I115" s="52">
        <f>I114/G114*100</f>
        <v>113.60808295666045</v>
      </c>
      <c r="J115" s="52">
        <f>J114/H114*100</f>
        <v>105.20025262455464</v>
      </c>
      <c r="K115" s="52">
        <f>K114/I114*100</f>
        <v>108.89502590026838</v>
      </c>
      <c r="L115" s="66"/>
      <c r="M115" s="66"/>
    </row>
    <row r="116" spans="1:13" s="54" customFormat="1" x14ac:dyDescent="0.2">
      <c r="A116" s="96" t="s">
        <v>53</v>
      </c>
      <c r="B116" s="52" t="s">
        <v>11</v>
      </c>
      <c r="C116" s="57">
        <f>SUM(C118:C119)</f>
        <v>43928.4</v>
      </c>
      <c r="D116" s="57">
        <f t="shared" ref="D116:K116" si="68">SUM(D118:D119)</f>
        <v>44951.1</v>
      </c>
      <c r="E116" s="57">
        <f t="shared" si="68"/>
        <v>47018.8</v>
      </c>
      <c r="F116" s="57">
        <f t="shared" si="68"/>
        <v>50451.199999999997</v>
      </c>
      <c r="G116" s="57">
        <f t="shared" si="68"/>
        <v>51250.5</v>
      </c>
      <c r="H116" s="57">
        <f t="shared" si="68"/>
        <v>53125.1</v>
      </c>
      <c r="I116" s="57">
        <f t="shared" si="68"/>
        <v>55658.1</v>
      </c>
      <c r="J116" s="57">
        <f t="shared" si="68"/>
        <v>55887.6</v>
      </c>
      <c r="K116" s="57">
        <f t="shared" si="68"/>
        <v>59609.799999999996</v>
      </c>
      <c r="L116" s="53"/>
      <c r="M116" s="53"/>
    </row>
    <row r="117" spans="1:13" s="54" customFormat="1" x14ac:dyDescent="0.2">
      <c r="A117" s="67" t="s">
        <v>13</v>
      </c>
      <c r="B117" s="51" t="s">
        <v>1</v>
      </c>
      <c r="C117" s="52">
        <v>94.9</v>
      </c>
      <c r="D117" s="52">
        <f>D116/C116*100</f>
        <v>102.32810664626983</v>
      </c>
      <c r="E117" s="52">
        <f t="shared" ref="E117:F117" si="69">E116/D116*100</f>
        <v>104.59988743323301</v>
      </c>
      <c r="F117" s="52">
        <f t="shared" si="69"/>
        <v>107.30005869992428</v>
      </c>
      <c r="G117" s="52">
        <f>G116/E116*100</f>
        <v>109.0000170144708</v>
      </c>
      <c r="H117" s="52">
        <f>H116/F116*100</f>
        <v>105.29997304325764</v>
      </c>
      <c r="I117" s="52">
        <f>I116/G116*100</f>
        <v>108.60011121842714</v>
      </c>
      <c r="J117" s="52">
        <f>J116/H116*100</f>
        <v>105.19999021178312</v>
      </c>
      <c r="K117" s="52">
        <f>K116/I116*100</f>
        <v>107.09995490323961</v>
      </c>
      <c r="L117" s="66"/>
      <c r="M117" s="66"/>
    </row>
    <row r="118" spans="1:13" s="54" customFormat="1" x14ac:dyDescent="0.2">
      <c r="A118" s="91" t="s">
        <v>99</v>
      </c>
      <c r="B118" s="51" t="s">
        <v>11</v>
      </c>
      <c r="C118" s="56">
        <v>12774</v>
      </c>
      <c r="D118" s="56">
        <v>12734.1</v>
      </c>
      <c r="E118" s="56">
        <v>12814</v>
      </c>
      <c r="F118" s="56">
        <v>12850</v>
      </c>
      <c r="G118" s="56">
        <v>12912.7</v>
      </c>
      <c r="H118" s="56">
        <v>12950</v>
      </c>
      <c r="I118" s="56">
        <v>12985.5</v>
      </c>
      <c r="J118" s="56">
        <v>13000</v>
      </c>
      <c r="K118" s="56">
        <v>13124.6</v>
      </c>
      <c r="L118" s="66"/>
      <c r="M118" s="66"/>
    </row>
    <row r="119" spans="1:13" s="54" customFormat="1" x14ac:dyDescent="0.2">
      <c r="A119" s="91" t="s">
        <v>52</v>
      </c>
      <c r="B119" s="51" t="s">
        <v>11</v>
      </c>
      <c r="C119" s="56">
        <v>31154.400000000001</v>
      </c>
      <c r="D119" s="56">
        <v>32217</v>
      </c>
      <c r="E119" s="56">
        <v>34204.800000000003</v>
      </c>
      <c r="F119" s="56">
        <v>37601.199999999997</v>
      </c>
      <c r="G119" s="56">
        <v>38337.800000000003</v>
      </c>
      <c r="H119" s="56">
        <v>40175.1</v>
      </c>
      <c r="I119" s="56">
        <v>42672.6</v>
      </c>
      <c r="J119" s="56">
        <v>42887.6</v>
      </c>
      <c r="K119" s="56">
        <v>46485.2</v>
      </c>
      <c r="L119" s="66"/>
      <c r="M119" s="66"/>
    </row>
    <row r="120" spans="1:13" s="54" customFormat="1" ht="27" x14ac:dyDescent="0.2">
      <c r="A120" s="90" t="s">
        <v>26</v>
      </c>
      <c r="B120" s="51" t="s">
        <v>11</v>
      </c>
      <c r="C120" s="57">
        <f>C122+C124</f>
        <v>1075.2</v>
      </c>
      <c r="D120" s="57">
        <f t="shared" ref="D120:K120" si="70">D122+D124</f>
        <v>1086.3</v>
      </c>
      <c r="E120" s="57">
        <f t="shared" si="70"/>
        <v>1121.0999999999999</v>
      </c>
      <c r="F120" s="57">
        <f t="shared" si="70"/>
        <v>1202.9000000000001</v>
      </c>
      <c r="G120" s="57">
        <f t="shared" si="70"/>
        <v>1209.5999999999999</v>
      </c>
      <c r="H120" s="57">
        <f t="shared" si="70"/>
        <v>1266.7</v>
      </c>
      <c r="I120" s="57">
        <f t="shared" si="70"/>
        <v>1311.2</v>
      </c>
      <c r="J120" s="57">
        <f t="shared" si="70"/>
        <v>1332.6</v>
      </c>
      <c r="K120" s="57">
        <f t="shared" si="70"/>
        <v>1404.3</v>
      </c>
      <c r="L120" s="53"/>
      <c r="M120" s="53"/>
    </row>
    <row r="121" spans="1:13" s="54" customFormat="1" x14ac:dyDescent="0.2">
      <c r="A121" s="67" t="s">
        <v>13</v>
      </c>
      <c r="B121" s="51" t="s">
        <v>1</v>
      </c>
      <c r="C121" s="52">
        <v>91.2</v>
      </c>
      <c r="D121" s="52">
        <f>D120/C120*100</f>
        <v>101.03236607142856</v>
      </c>
      <c r="E121" s="52">
        <f t="shared" ref="E121:F121" si="71">E120/D120*100</f>
        <v>103.20353493510079</v>
      </c>
      <c r="F121" s="52">
        <f t="shared" si="71"/>
        <v>107.29640531620733</v>
      </c>
      <c r="G121" s="52">
        <f>G120/E120*100</f>
        <v>107.8940326465079</v>
      </c>
      <c r="H121" s="52">
        <f>H120/F120*100</f>
        <v>105.30384903150718</v>
      </c>
      <c r="I121" s="52">
        <f>I120/G120*100</f>
        <v>108.39947089947091</v>
      </c>
      <c r="J121" s="52">
        <f>J120/H120*100</f>
        <v>105.20249467119285</v>
      </c>
      <c r="K121" s="52">
        <f>K120/I120*100</f>
        <v>107.10036607687614</v>
      </c>
      <c r="L121" s="66"/>
      <c r="M121" s="66"/>
    </row>
    <row r="122" spans="1:13" s="54" customFormat="1" ht="38.25" x14ac:dyDescent="0.2">
      <c r="A122" s="50" t="s">
        <v>54</v>
      </c>
      <c r="B122" s="51" t="s">
        <v>11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3"/>
      <c r="M122" s="53"/>
    </row>
    <row r="123" spans="1:13" s="54" customFormat="1" x14ac:dyDescent="0.2">
      <c r="A123" s="67" t="s">
        <v>13</v>
      </c>
      <c r="B123" s="51" t="s">
        <v>1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66"/>
      <c r="M123" s="66"/>
    </row>
    <row r="124" spans="1:13" s="54" customFormat="1" x14ac:dyDescent="0.2">
      <c r="A124" s="50" t="s">
        <v>53</v>
      </c>
      <c r="B124" s="51" t="s">
        <v>11</v>
      </c>
      <c r="C124" s="56">
        <v>1075.2</v>
      </c>
      <c r="D124" s="97">
        <v>1086.3</v>
      </c>
      <c r="E124" s="97">
        <v>1121.0999999999999</v>
      </c>
      <c r="F124" s="97">
        <v>1202.9000000000001</v>
      </c>
      <c r="G124" s="97">
        <v>1209.5999999999999</v>
      </c>
      <c r="H124" s="97">
        <v>1266.7</v>
      </c>
      <c r="I124" s="97">
        <v>1311.2</v>
      </c>
      <c r="J124" s="97">
        <v>1332.6</v>
      </c>
      <c r="K124" s="97">
        <v>1404.3</v>
      </c>
      <c r="L124" s="53"/>
      <c r="M124" s="53"/>
    </row>
    <row r="125" spans="1:13" s="54" customFormat="1" x14ac:dyDescent="0.2">
      <c r="A125" s="67" t="s">
        <v>13</v>
      </c>
      <c r="B125" s="51" t="s">
        <v>1</v>
      </c>
      <c r="C125" s="52">
        <v>91.2</v>
      </c>
      <c r="D125" s="52">
        <f>D124/C124*100</f>
        <v>101.03236607142856</v>
      </c>
      <c r="E125" s="52">
        <f t="shared" ref="E125:F125" si="72">E124/D124*100</f>
        <v>103.20353493510079</v>
      </c>
      <c r="F125" s="52">
        <f t="shared" si="72"/>
        <v>107.29640531620733</v>
      </c>
      <c r="G125" s="52">
        <f>G124/E124*100</f>
        <v>107.8940326465079</v>
      </c>
      <c r="H125" s="52">
        <f>H124/F124*100</f>
        <v>105.30384903150718</v>
      </c>
      <c r="I125" s="52">
        <f>I124/G124*100</f>
        <v>108.39947089947091</v>
      </c>
      <c r="J125" s="52">
        <f>J124/H124*100</f>
        <v>105.20249467119285</v>
      </c>
      <c r="K125" s="52">
        <f>K124/I124*100</f>
        <v>107.10036607687614</v>
      </c>
      <c r="L125" s="66"/>
      <c r="M125" s="66"/>
    </row>
    <row r="126" spans="1:13" s="54" customFormat="1" ht="27" x14ac:dyDescent="0.2">
      <c r="A126" s="90" t="s">
        <v>27</v>
      </c>
      <c r="B126" s="51" t="s">
        <v>11</v>
      </c>
      <c r="C126" s="57">
        <f>C128+C130</f>
        <v>5481.3</v>
      </c>
      <c r="D126" s="57">
        <f t="shared" ref="D126:K126" si="73">D128+D130</f>
        <v>5526.4</v>
      </c>
      <c r="E126" s="57">
        <f t="shared" si="73"/>
        <v>5808.2</v>
      </c>
      <c r="F126" s="57">
        <f t="shared" si="73"/>
        <v>6232.2</v>
      </c>
      <c r="G126" s="57">
        <f t="shared" si="73"/>
        <v>6348.4</v>
      </c>
      <c r="H126" s="57">
        <f t="shared" si="73"/>
        <v>6562.5</v>
      </c>
      <c r="I126" s="57">
        <f t="shared" si="73"/>
        <v>6894.3</v>
      </c>
      <c r="J126" s="57">
        <f t="shared" si="73"/>
        <v>6903.8</v>
      </c>
      <c r="K126" s="57">
        <f t="shared" si="73"/>
        <v>7383.8</v>
      </c>
      <c r="L126" s="53"/>
      <c r="M126" s="53"/>
    </row>
    <row r="127" spans="1:13" s="54" customFormat="1" x14ac:dyDescent="0.2">
      <c r="A127" s="67" t="s">
        <v>13</v>
      </c>
      <c r="B127" s="51" t="s">
        <v>1</v>
      </c>
      <c r="C127" s="52">
        <v>96.5</v>
      </c>
      <c r="D127" s="52">
        <f>D126/C126*100</f>
        <v>100.82279751153922</v>
      </c>
      <c r="E127" s="52">
        <f t="shared" ref="E127:F127" si="74">E126/D126*100</f>
        <v>105.09916039374639</v>
      </c>
      <c r="F127" s="52">
        <f t="shared" si="74"/>
        <v>107.30002410385318</v>
      </c>
      <c r="G127" s="52">
        <f>G126/E126*100</f>
        <v>109.30064391722047</v>
      </c>
      <c r="H127" s="52">
        <f>H126/F126*100</f>
        <v>105.29989409839222</v>
      </c>
      <c r="I127" s="52">
        <f>I126/G126*100</f>
        <v>108.59901707516855</v>
      </c>
      <c r="J127" s="52">
        <f>J126/H126*100</f>
        <v>105.2007619047619</v>
      </c>
      <c r="K127" s="52">
        <f>K126/I126*100</f>
        <v>107.10006817225823</v>
      </c>
      <c r="L127" s="66"/>
      <c r="M127" s="66"/>
    </row>
    <row r="128" spans="1:13" s="54" customFormat="1" ht="38.25" x14ac:dyDescent="0.2">
      <c r="A128" s="50" t="s">
        <v>54</v>
      </c>
      <c r="B128" s="51" t="s">
        <v>11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/>
      <c r="M128" s="53"/>
    </row>
    <row r="129" spans="1:13" s="54" customFormat="1" x14ac:dyDescent="0.2">
      <c r="A129" s="67" t="s">
        <v>13</v>
      </c>
      <c r="B129" s="51" t="s">
        <v>1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66"/>
      <c r="M129" s="66"/>
    </row>
    <row r="130" spans="1:13" s="54" customFormat="1" x14ac:dyDescent="0.2">
      <c r="A130" s="50" t="s">
        <v>53</v>
      </c>
      <c r="B130" s="51" t="s">
        <v>11</v>
      </c>
      <c r="C130" s="97">
        <v>5481.3</v>
      </c>
      <c r="D130" s="97">
        <v>5526.4</v>
      </c>
      <c r="E130" s="97">
        <v>5808.2</v>
      </c>
      <c r="F130" s="97">
        <v>6232.2</v>
      </c>
      <c r="G130" s="97">
        <v>6348.4</v>
      </c>
      <c r="H130" s="97">
        <v>6562.5</v>
      </c>
      <c r="I130" s="97">
        <v>6894.3</v>
      </c>
      <c r="J130" s="97">
        <v>6903.8</v>
      </c>
      <c r="K130" s="97">
        <v>7383.8</v>
      </c>
      <c r="L130" s="53"/>
      <c r="M130" s="53"/>
    </row>
    <row r="131" spans="1:13" s="54" customFormat="1" x14ac:dyDescent="0.2">
      <c r="A131" s="67" t="s">
        <v>13</v>
      </c>
      <c r="B131" s="51" t="s">
        <v>1</v>
      </c>
      <c r="C131" s="52">
        <v>96.5</v>
      </c>
      <c r="D131" s="52">
        <f>D130/C130*100</f>
        <v>100.82279751153922</v>
      </c>
      <c r="E131" s="52">
        <f t="shared" ref="E131:F131" si="75">E130/D130*100</f>
        <v>105.09916039374639</v>
      </c>
      <c r="F131" s="52">
        <f t="shared" si="75"/>
        <v>107.30002410385318</v>
      </c>
      <c r="G131" s="52">
        <f>G130/E130*100</f>
        <v>109.30064391722047</v>
      </c>
      <c r="H131" s="52">
        <f>H130/F130*100</f>
        <v>105.29989409839222</v>
      </c>
      <c r="I131" s="52">
        <f>I130/G130*100</f>
        <v>108.59901707516855</v>
      </c>
      <c r="J131" s="52">
        <f>J130/H130*100</f>
        <v>105.2007619047619</v>
      </c>
      <c r="K131" s="52">
        <f>K130/I130*100</f>
        <v>107.10006817225823</v>
      </c>
      <c r="L131" s="66"/>
      <c r="M131" s="66"/>
    </row>
    <row r="132" spans="1:13" s="54" customFormat="1" ht="27" x14ac:dyDescent="0.2">
      <c r="A132" s="90" t="s">
        <v>28</v>
      </c>
      <c r="B132" s="51" t="s">
        <v>11</v>
      </c>
      <c r="C132" s="57">
        <f>C134+C136</f>
        <v>14682.4</v>
      </c>
      <c r="D132" s="57">
        <f t="shared" ref="D132:K132" si="76">D134+D136</f>
        <v>15392</v>
      </c>
      <c r="E132" s="57">
        <f t="shared" si="76"/>
        <v>16115.4</v>
      </c>
      <c r="F132" s="57">
        <f t="shared" si="76"/>
        <v>17291.8</v>
      </c>
      <c r="G132" s="57">
        <f t="shared" si="76"/>
        <v>17581</v>
      </c>
      <c r="H132" s="57">
        <f t="shared" si="76"/>
        <v>18208.3</v>
      </c>
      <c r="I132" s="57">
        <f t="shared" si="76"/>
        <v>19057.8</v>
      </c>
      <c r="J132" s="57">
        <f t="shared" si="76"/>
        <v>19155.099999999999</v>
      </c>
      <c r="K132" s="57">
        <f t="shared" si="76"/>
        <v>20353.7</v>
      </c>
      <c r="L132" s="53"/>
      <c r="M132" s="53"/>
    </row>
    <row r="133" spans="1:13" s="54" customFormat="1" x14ac:dyDescent="0.2">
      <c r="A133" s="67" t="s">
        <v>13</v>
      </c>
      <c r="B133" s="51" t="s">
        <v>1</v>
      </c>
      <c r="C133" s="52">
        <v>98.5</v>
      </c>
      <c r="D133" s="52">
        <f>D132/C132*100</f>
        <v>104.83299733013676</v>
      </c>
      <c r="E133" s="52">
        <f t="shared" ref="E133:F133" si="77">E132/D132*100</f>
        <v>104.69984407484407</v>
      </c>
      <c r="F133" s="52">
        <f t="shared" si="77"/>
        <v>107.29984983307892</v>
      </c>
      <c r="G133" s="52">
        <f>G132/E132*100</f>
        <v>109.09440659245195</v>
      </c>
      <c r="H133" s="52">
        <f>H132/F132*100</f>
        <v>105.30020009484264</v>
      </c>
      <c r="I133" s="52">
        <f>I132/G132*100</f>
        <v>108.39997724816564</v>
      </c>
      <c r="J133" s="52">
        <f>J132/H132*100</f>
        <v>105.19982645277153</v>
      </c>
      <c r="K133" s="52">
        <f>K132/I132*100</f>
        <v>106.79984048526063</v>
      </c>
      <c r="L133" s="53"/>
      <c r="M133" s="53"/>
    </row>
    <row r="134" spans="1:13" s="54" customFormat="1" ht="38.25" x14ac:dyDescent="0.2">
      <c r="A134" s="50" t="s">
        <v>54</v>
      </c>
      <c r="B134" s="51" t="s">
        <v>11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/>
      <c r="M134" s="53"/>
    </row>
    <row r="135" spans="1:13" s="54" customFormat="1" x14ac:dyDescent="0.2">
      <c r="A135" s="67" t="s">
        <v>13</v>
      </c>
      <c r="B135" s="51" t="s">
        <v>1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66"/>
      <c r="M135" s="66"/>
    </row>
    <row r="136" spans="1:13" s="54" customFormat="1" x14ac:dyDescent="0.2">
      <c r="A136" s="50" t="s">
        <v>53</v>
      </c>
      <c r="B136" s="51" t="s">
        <v>11</v>
      </c>
      <c r="C136" s="97">
        <f>SUM(C138:C139)</f>
        <v>14682.4</v>
      </c>
      <c r="D136" s="97">
        <f t="shared" ref="D136:K136" si="78">SUM(D138:D139)</f>
        <v>15392</v>
      </c>
      <c r="E136" s="97">
        <f t="shared" si="78"/>
        <v>16115.4</v>
      </c>
      <c r="F136" s="97">
        <f t="shared" si="78"/>
        <v>17291.8</v>
      </c>
      <c r="G136" s="97">
        <f t="shared" si="78"/>
        <v>17581</v>
      </c>
      <c r="H136" s="97">
        <f t="shared" si="78"/>
        <v>18208.3</v>
      </c>
      <c r="I136" s="97">
        <f t="shared" si="78"/>
        <v>19057.8</v>
      </c>
      <c r="J136" s="97">
        <f t="shared" si="78"/>
        <v>19155.099999999999</v>
      </c>
      <c r="K136" s="97">
        <f t="shared" si="78"/>
        <v>20353.7</v>
      </c>
      <c r="L136" s="53"/>
      <c r="M136" s="53"/>
    </row>
    <row r="137" spans="1:13" s="54" customFormat="1" x14ac:dyDescent="0.2">
      <c r="A137" s="67" t="s">
        <v>13</v>
      </c>
      <c r="B137" s="51" t="s">
        <v>1</v>
      </c>
      <c r="C137" s="52">
        <v>98.5</v>
      </c>
      <c r="D137" s="52">
        <f>D136/C136*100</f>
        <v>104.83299733013676</v>
      </c>
      <c r="E137" s="52">
        <f t="shared" ref="E137:F137" si="79">E136/D136*100</f>
        <v>104.69984407484407</v>
      </c>
      <c r="F137" s="52">
        <f t="shared" si="79"/>
        <v>107.29984983307892</v>
      </c>
      <c r="G137" s="52">
        <f>G136/E136*100</f>
        <v>109.09440659245195</v>
      </c>
      <c r="H137" s="52">
        <f>H136/F136*100</f>
        <v>105.30020009484264</v>
      </c>
      <c r="I137" s="52">
        <f>I136/G136*100</f>
        <v>108.39997724816564</v>
      </c>
      <c r="J137" s="52">
        <f>J136/H136*100</f>
        <v>105.19982645277153</v>
      </c>
      <c r="K137" s="52">
        <f>K136/I136*100</f>
        <v>106.79984048526063</v>
      </c>
      <c r="L137" s="66"/>
      <c r="M137" s="66"/>
    </row>
    <row r="138" spans="1:13" s="54" customFormat="1" x14ac:dyDescent="0.2">
      <c r="A138" s="91" t="s">
        <v>156</v>
      </c>
      <c r="B138" s="51" t="s">
        <v>11</v>
      </c>
      <c r="C138" s="52">
        <v>6575</v>
      </c>
      <c r="D138" s="52">
        <v>5369</v>
      </c>
      <c r="E138" s="52">
        <v>4800</v>
      </c>
      <c r="F138" s="52">
        <v>7500</v>
      </c>
      <c r="G138" s="52">
        <v>7500</v>
      </c>
      <c r="H138" s="52">
        <v>7500</v>
      </c>
      <c r="I138" s="52">
        <v>7500</v>
      </c>
      <c r="J138" s="52">
        <v>7500</v>
      </c>
      <c r="K138" s="52">
        <v>7500</v>
      </c>
      <c r="L138" s="66"/>
      <c r="M138" s="66"/>
    </row>
    <row r="139" spans="1:13" s="54" customFormat="1" x14ac:dyDescent="0.2">
      <c r="A139" s="91" t="s">
        <v>52</v>
      </c>
      <c r="B139" s="51" t="s">
        <v>11</v>
      </c>
      <c r="C139" s="52">
        <v>8107.4</v>
      </c>
      <c r="D139" s="52">
        <v>10023</v>
      </c>
      <c r="E139" s="52">
        <v>11315.4</v>
      </c>
      <c r="F139" s="52">
        <v>9791.7999999999993</v>
      </c>
      <c r="G139" s="52">
        <v>10081</v>
      </c>
      <c r="H139" s="52">
        <v>10708.3</v>
      </c>
      <c r="I139" s="52">
        <v>11557.8</v>
      </c>
      <c r="J139" s="52">
        <v>11655.1</v>
      </c>
      <c r="K139" s="52">
        <v>12853.7</v>
      </c>
      <c r="L139" s="66"/>
      <c r="M139" s="66"/>
    </row>
    <row r="140" spans="1:13" s="54" customFormat="1" ht="27" x14ac:dyDescent="0.2">
      <c r="A140" s="90" t="s">
        <v>29</v>
      </c>
      <c r="B140" s="51" t="s">
        <v>11</v>
      </c>
      <c r="C140" s="57">
        <f>C142+C144</f>
        <v>17050.2</v>
      </c>
      <c r="D140" s="57">
        <f t="shared" ref="D140:K140" si="80">D142+D144</f>
        <v>27170.2</v>
      </c>
      <c r="E140" s="57">
        <f t="shared" si="80"/>
        <v>28817.1</v>
      </c>
      <c r="F140" s="57">
        <f t="shared" si="80"/>
        <v>30920.799999999999</v>
      </c>
      <c r="G140" s="57">
        <f t="shared" si="80"/>
        <v>31411.7</v>
      </c>
      <c r="H140" s="57">
        <f t="shared" si="80"/>
        <v>32559.5</v>
      </c>
      <c r="I140" s="57">
        <f t="shared" si="80"/>
        <v>35010.400000000001</v>
      </c>
      <c r="J140" s="57">
        <f t="shared" si="80"/>
        <v>34252.5</v>
      </c>
      <c r="K140" s="57">
        <f t="shared" si="80"/>
        <v>38185.199999999997</v>
      </c>
      <c r="L140" s="53"/>
      <c r="M140" s="53"/>
    </row>
    <row r="141" spans="1:13" s="54" customFormat="1" x14ac:dyDescent="0.2">
      <c r="A141" s="67" t="s">
        <v>13</v>
      </c>
      <c r="B141" s="51" t="s">
        <v>1</v>
      </c>
      <c r="C141" s="52">
        <v>94.7</v>
      </c>
      <c r="D141" s="52">
        <f>D140/C140*100</f>
        <v>159.35414247340208</v>
      </c>
      <c r="E141" s="52">
        <f t="shared" ref="E141:F141" si="81">E140/D140*100</f>
        <v>106.06142023246055</v>
      </c>
      <c r="F141" s="52">
        <f t="shared" si="81"/>
        <v>107.30017940736576</v>
      </c>
      <c r="G141" s="52">
        <f>G140/E140*100</f>
        <v>109.0036818416843</v>
      </c>
      <c r="H141" s="52">
        <f>H140/F140*100</f>
        <v>105.29966883133683</v>
      </c>
      <c r="I141" s="52">
        <f>I140/G140*100</f>
        <v>111.45655918017809</v>
      </c>
      <c r="J141" s="52">
        <f>J140/H140*100</f>
        <v>105.19971129777792</v>
      </c>
      <c r="K141" s="52">
        <f>K140/I140*100</f>
        <v>109.0681626031122</v>
      </c>
      <c r="L141" s="53"/>
      <c r="M141" s="53"/>
    </row>
    <row r="142" spans="1:13" s="54" customFormat="1" ht="38.25" x14ac:dyDescent="0.2">
      <c r="A142" s="50" t="s">
        <v>54</v>
      </c>
      <c r="B142" s="51" t="s">
        <v>11</v>
      </c>
      <c r="C142" s="79">
        <v>0</v>
      </c>
      <c r="D142" s="57">
        <v>10041</v>
      </c>
      <c r="E142" s="57">
        <v>10900</v>
      </c>
      <c r="F142" s="57">
        <v>11695.7</v>
      </c>
      <c r="G142" s="57">
        <v>11900</v>
      </c>
      <c r="H142" s="57">
        <v>12315.6</v>
      </c>
      <c r="I142" s="57">
        <v>13840.1</v>
      </c>
      <c r="J142" s="57">
        <v>12955.9</v>
      </c>
      <c r="K142" s="57">
        <v>15554.8</v>
      </c>
      <c r="L142" s="53"/>
      <c r="M142" s="53"/>
    </row>
    <row r="143" spans="1:13" s="54" customFormat="1" x14ac:dyDescent="0.2">
      <c r="A143" s="67" t="s">
        <v>13</v>
      </c>
      <c r="B143" s="51" t="s">
        <v>1</v>
      </c>
      <c r="C143" s="52">
        <v>0</v>
      </c>
      <c r="D143" s="52">
        <v>100</v>
      </c>
      <c r="E143" s="52">
        <f>E142/D142*100</f>
        <v>108.55492480828603</v>
      </c>
      <c r="F143" s="52">
        <f>F142/E142*100</f>
        <v>107.30000000000001</v>
      </c>
      <c r="G143" s="52">
        <f>G142/E142*100</f>
        <v>109.1743119266055</v>
      </c>
      <c r="H143" s="52">
        <f>H142/F142*100</f>
        <v>105.30023854921041</v>
      </c>
      <c r="I143" s="52">
        <f>I142/G142*100</f>
        <v>116.30336134453782</v>
      </c>
      <c r="J143" s="52">
        <f>J142/H142*100</f>
        <v>105.19909708012601</v>
      </c>
      <c r="K143" s="52">
        <f>K142/I142*100</f>
        <v>112.38936134854515</v>
      </c>
      <c r="L143" s="66"/>
      <c r="M143" s="66"/>
    </row>
    <row r="144" spans="1:13" s="54" customFormat="1" x14ac:dyDescent="0.2">
      <c r="A144" s="50" t="s">
        <v>53</v>
      </c>
      <c r="B144" s="51" t="s">
        <v>11</v>
      </c>
      <c r="C144" s="56">
        <v>17050.2</v>
      </c>
      <c r="D144" s="97">
        <v>17129.2</v>
      </c>
      <c r="E144" s="97">
        <v>17917.099999999999</v>
      </c>
      <c r="F144" s="97">
        <v>19225.099999999999</v>
      </c>
      <c r="G144" s="97">
        <v>19511.7</v>
      </c>
      <c r="H144" s="97">
        <v>20243.900000000001</v>
      </c>
      <c r="I144" s="97">
        <v>21170.3</v>
      </c>
      <c r="J144" s="97">
        <v>21296.6</v>
      </c>
      <c r="K144" s="97">
        <v>22630.400000000001</v>
      </c>
      <c r="L144" s="53"/>
      <c r="M144" s="53"/>
    </row>
    <row r="145" spans="1:13" s="54" customFormat="1" x14ac:dyDescent="0.2">
      <c r="A145" s="67" t="s">
        <v>13</v>
      </c>
      <c r="B145" s="51" t="s">
        <v>1</v>
      </c>
      <c r="C145" s="52">
        <v>94.7</v>
      </c>
      <c r="D145" s="52">
        <f>D144/C144*100</f>
        <v>100.46333767345838</v>
      </c>
      <c r="E145" s="52">
        <f t="shared" ref="E145:F145" si="82">E144/D144*100</f>
        <v>104.59974779907992</v>
      </c>
      <c r="F145" s="52">
        <f t="shared" si="82"/>
        <v>107.30028855116063</v>
      </c>
      <c r="G145" s="52">
        <f>G144/E144*100</f>
        <v>108.89987777039813</v>
      </c>
      <c r="H145" s="52">
        <f>H144/F144*100</f>
        <v>105.29932224019643</v>
      </c>
      <c r="I145" s="52">
        <f>I144/G144*100</f>
        <v>108.50054070122029</v>
      </c>
      <c r="J145" s="52">
        <f>J144/H144*100</f>
        <v>105.20008496386563</v>
      </c>
      <c r="K145" s="52">
        <f>K144/I144*100</f>
        <v>106.89692635437382</v>
      </c>
      <c r="L145" s="66"/>
      <c r="M145" s="66"/>
    </row>
    <row r="146" spans="1:13" s="54" customFormat="1" ht="13.5" x14ac:dyDescent="0.2">
      <c r="A146" s="90" t="s">
        <v>30</v>
      </c>
      <c r="B146" s="51" t="s">
        <v>11</v>
      </c>
      <c r="C146" s="52">
        <f>C148+C151</f>
        <v>39189.599999999999</v>
      </c>
      <c r="D146" s="52">
        <f t="shared" ref="D146:K146" si="83">D148+D151</f>
        <v>45259.1</v>
      </c>
      <c r="E146" s="52">
        <f t="shared" si="83"/>
        <v>59632.899999999994</v>
      </c>
      <c r="F146" s="52">
        <f t="shared" si="83"/>
        <v>83801.8</v>
      </c>
      <c r="G146" s="52">
        <f t="shared" si="83"/>
        <v>87989.700000000012</v>
      </c>
      <c r="H146" s="52">
        <f t="shared" si="83"/>
        <v>89243.3</v>
      </c>
      <c r="I146" s="52">
        <f t="shared" si="83"/>
        <v>101362</v>
      </c>
      <c r="J146" s="52">
        <f t="shared" si="83"/>
        <v>92831.9</v>
      </c>
      <c r="K146" s="52">
        <f t="shared" si="83"/>
        <v>106505.4</v>
      </c>
      <c r="L146" s="53"/>
      <c r="M146" s="53"/>
    </row>
    <row r="147" spans="1:13" s="54" customFormat="1" x14ac:dyDescent="0.2">
      <c r="A147" s="67" t="s">
        <v>13</v>
      </c>
      <c r="B147" s="51" t="s">
        <v>1</v>
      </c>
      <c r="C147" s="52">
        <v>117.2</v>
      </c>
      <c r="D147" s="52">
        <f>D146/C146*100</f>
        <v>115.48752730316207</v>
      </c>
      <c r="E147" s="52">
        <f t="shared" ref="E147:F147" si="84">E146/D146*100</f>
        <v>131.75891699127908</v>
      </c>
      <c r="F147" s="52">
        <f t="shared" si="84"/>
        <v>140.52947282456498</v>
      </c>
      <c r="G147" s="52">
        <f>G146/E146*100</f>
        <v>147.55227399640134</v>
      </c>
      <c r="H147" s="52">
        <f>H146/F146*100</f>
        <v>106.49329728001069</v>
      </c>
      <c r="I147" s="52">
        <f>I146/G146*100</f>
        <v>115.19757426153288</v>
      </c>
      <c r="J147" s="52">
        <f>J146/H146*100</f>
        <v>104.02114220339229</v>
      </c>
      <c r="K147" s="52">
        <f>K146/I146*100</f>
        <v>105.07428819478699</v>
      </c>
      <c r="L147" s="53"/>
      <c r="M147" s="53"/>
    </row>
    <row r="148" spans="1:13" s="54" customFormat="1" ht="38.25" x14ac:dyDescent="0.2">
      <c r="A148" s="50" t="s">
        <v>54</v>
      </c>
      <c r="B148" s="51" t="s">
        <v>11</v>
      </c>
      <c r="C148" s="57">
        <f>C150</f>
        <v>35820</v>
      </c>
      <c r="D148" s="57">
        <f t="shared" ref="D148:K148" si="85">D150</f>
        <v>41871.699999999997</v>
      </c>
      <c r="E148" s="57">
        <f t="shared" si="85"/>
        <v>56089.7</v>
      </c>
      <c r="F148" s="57">
        <f t="shared" si="85"/>
        <v>80000</v>
      </c>
      <c r="G148" s="57">
        <f t="shared" si="85"/>
        <v>84134.6</v>
      </c>
      <c r="H148" s="57">
        <f t="shared" si="85"/>
        <v>85240</v>
      </c>
      <c r="I148" s="57">
        <f t="shared" si="85"/>
        <v>97175.5</v>
      </c>
      <c r="J148" s="57">
        <f t="shared" si="85"/>
        <v>88620.4</v>
      </c>
      <c r="K148" s="57">
        <f t="shared" si="85"/>
        <v>102034.2</v>
      </c>
      <c r="L148" s="53"/>
      <c r="M148" s="53"/>
    </row>
    <row r="149" spans="1:13" s="54" customFormat="1" x14ac:dyDescent="0.2">
      <c r="A149" s="67" t="s">
        <v>13</v>
      </c>
      <c r="B149" s="51" t="s">
        <v>1</v>
      </c>
      <c r="C149" s="52">
        <v>121.7</v>
      </c>
      <c r="D149" s="52">
        <f>D148/C148*100</f>
        <v>116.89475153545506</v>
      </c>
      <c r="E149" s="52">
        <f t="shared" ref="E149:F149" si="86">E148/D148*100</f>
        <v>133.95610877991578</v>
      </c>
      <c r="F149" s="52">
        <f t="shared" si="86"/>
        <v>142.62868227143309</v>
      </c>
      <c r="G149" s="52">
        <f>G148/E148*100</f>
        <v>150.00008914292644</v>
      </c>
      <c r="H149" s="52">
        <f>H148/F148*100</f>
        <v>106.54999999999998</v>
      </c>
      <c r="I149" s="52">
        <f>I148/G148*100</f>
        <v>115.5000439771509</v>
      </c>
      <c r="J149" s="52">
        <f>J148/H148*100</f>
        <v>103.96574378226184</v>
      </c>
      <c r="K149" s="52">
        <f>K148/I148*100</f>
        <v>104.99992282005238</v>
      </c>
      <c r="L149" s="66"/>
      <c r="M149" s="66"/>
    </row>
    <row r="150" spans="1:13" s="54" customFormat="1" x14ac:dyDescent="0.2">
      <c r="A150" s="92" t="s">
        <v>78</v>
      </c>
      <c r="B150" s="51" t="s">
        <v>11</v>
      </c>
      <c r="C150" s="56">
        <v>35820</v>
      </c>
      <c r="D150" s="56">
        <v>41871.699999999997</v>
      </c>
      <c r="E150" s="56">
        <v>56089.7</v>
      </c>
      <c r="F150" s="56">
        <v>80000</v>
      </c>
      <c r="G150" s="56">
        <v>84134.6</v>
      </c>
      <c r="H150" s="56">
        <v>85240</v>
      </c>
      <c r="I150" s="56">
        <v>97175.5</v>
      </c>
      <c r="J150" s="56">
        <v>88620.4</v>
      </c>
      <c r="K150" s="56">
        <v>102034.2</v>
      </c>
      <c r="L150" s="53"/>
      <c r="M150" s="53"/>
    </row>
    <row r="151" spans="1:13" s="54" customFormat="1" x14ac:dyDescent="0.2">
      <c r="A151" s="50" t="s">
        <v>53</v>
      </c>
      <c r="B151" s="51" t="s">
        <v>11</v>
      </c>
      <c r="C151" s="57">
        <v>3369.6</v>
      </c>
      <c r="D151" s="57">
        <v>3387.4</v>
      </c>
      <c r="E151" s="57">
        <v>3543.2</v>
      </c>
      <c r="F151" s="57">
        <v>3801.8</v>
      </c>
      <c r="G151" s="57">
        <v>3855.1</v>
      </c>
      <c r="H151" s="57">
        <v>4003.3</v>
      </c>
      <c r="I151" s="57">
        <v>4186.5</v>
      </c>
      <c r="J151" s="57">
        <v>4211.5</v>
      </c>
      <c r="K151" s="57">
        <v>4471.2</v>
      </c>
      <c r="L151" s="53"/>
      <c r="M151" s="53"/>
    </row>
    <row r="152" spans="1:13" s="54" customFormat="1" x14ac:dyDescent="0.2">
      <c r="A152" s="67" t="s">
        <v>13</v>
      </c>
      <c r="B152" s="51" t="s">
        <v>1</v>
      </c>
      <c r="C152" s="52">
        <v>84</v>
      </c>
      <c r="D152" s="52">
        <f>D151/C151*100</f>
        <v>100.52825261158596</v>
      </c>
      <c r="E152" s="52">
        <f t="shared" ref="E152:F152" si="87">E151/D151*100</f>
        <v>104.59939776819979</v>
      </c>
      <c r="F152" s="52">
        <f t="shared" si="87"/>
        <v>107.29848724317002</v>
      </c>
      <c r="G152" s="52">
        <f>G151/E151*100</f>
        <v>108.80277715059835</v>
      </c>
      <c r="H152" s="52">
        <f>H151/F151*100</f>
        <v>105.300120995318</v>
      </c>
      <c r="I152" s="52">
        <f>I151/G151*100</f>
        <v>108.59640476252237</v>
      </c>
      <c r="J152" s="52">
        <f>J151/H151*100</f>
        <v>105.20070941473286</v>
      </c>
      <c r="K152" s="52">
        <f>K151/I151*100</f>
        <v>106.80042995342171</v>
      </c>
      <c r="L152" s="66"/>
      <c r="M152" s="66"/>
    </row>
    <row r="153" spans="1:13" s="54" customFormat="1" ht="40.5" x14ac:dyDescent="0.2">
      <c r="A153" s="90" t="s">
        <v>31</v>
      </c>
      <c r="B153" s="51" t="s">
        <v>11</v>
      </c>
      <c r="C153" s="80">
        <f>C155+C157</f>
        <v>14882.4</v>
      </c>
      <c r="D153" s="80">
        <f t="shared" ref="D153:K153" si="88">D155+D157</f>
        <v>15235.1</v>
      </c>
      <c r="E153" s="80">
        <f t="shared" si="88"/>
        <v>15951.1</v>
      </c>
      <c r="F153" s="80">
        <f t="shared" si="88"/>
        <v>17115.5</v>
      </c>
      <c r="G153" s="80">
        <f t="shared" si="88"/>
        <v>17370.8</v>
      </c>
      <c r="H153" s="80">
        <f t="shared" si="88"/>
        <v>18022.599999999999</v>
      </c>
      <c r="I153" s="80">
        <f t="shared" si="88"/>
        <v>18847.3</v>
      </c>
      <c r="J153" s="80">
        <f t="shared" si="88"/>
        <v>18959.8</v>
      </c>
      <c r="K153" s="80">
        <f t="shared" si="88"/>
        <v>20147.7</v>
      </c>
      <c r="L153" s="53"/>
      <c r="M153" s="53"/>
    </row>
    <row r="154" spans="1:13" s="54" customFormat="1" x14ac:dyDescent="0.2">
      <c r="A154" s="67" t="s">
        <v>13</v>
      </c>
      <c r="B154" s="51" t="s">
        <v>1</v>
      </c>
      <c r="C154" s="52">
        <v>96.2</v>
      </c>
      <c r="D154" s="52">
        <f>D153/C153*100</f>
        <v>102.36991345481911</v>
      </c>
      <c r="E154" s="52">
        <f t="shared" ref="E154:F154" si="89">E153/D153*100</f>
        <v>104.6996737796273</v>
      </c>
      <c r="F154" s="52">
        <f t="shared" si="89"/>
        <v>107.29981004444835</v>
      </c>
      <c r="G154" s="52">
        <f>G153/E153*100</f>
        <v>108.90032662324228</v>
      </c>
      <c r="H154" s="52">
        <f>H153/F153*100</f>
        <v>105.29987438286932</v>
      </c>
      <c r="I154" s="52">
        <f>I153/G153*100</f>
        <v>108.49989637782946</v>
      </c>
      <c r="J154" s="52">
        <f>J153/H153*100</f>
        <v>105.20013760500706</v>
      </c>
      <c r="K154" s="52">
        <f>K153/I153*100</f>
        <v>106.89966202055467</v>
      </c>
      <c r="L154" s="66"/>
      <c r="M154" s="66"/>
    </row>
    <row r="155" spans="1:13" s="54" customFormat="1" ht="38.25" x14ac:dyDescent="0.2">
      <c r="A155" s="50" t="s">
        <v>54</v>
      </c>
      <c r="B155" s="51" t="s">
        <v>11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3"/>
      <c r="M155" s="53"/>
    </row>
    <row r="156" spans="1:13" s="54" customFormat="1" x14ac:dyDescent="0.2">
      <c r="A156" s="67" t="s">
        <v>13</v>
      </c>
      <c r="B156" s="51" t="s">
        <v>1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66"/>
      <c r="M156" s="66"/>
    </row>
    <row r="157" spans="1:13" s="54" customFormat="1" x14ac:dyDescent="0.2">
      <c r="A157" s="50" t="s">
        <v>53</v>
      </c>
      <c r="B157" s="51" t="s">
        <v>11</v>
      </c>
      <c r="C157" s="57">
        <v>14882.4</v>
      </c>
      <c r="D157" s="57">
        <v>15235.1</v>
      </c>
      <c r="E157" s="57">
        <v>15951.1</v>
      </c>
      <c r="F157" s="57">
        <v>17115.5</v>
      </c>
      <c r="G157" s="57">
        <v>17370.8</v>
      </c>
      <c r="H157" s="57">
        <v>18022.599999999999</v>
      </c>
      <c r="I157" s="57">
        <v>18847.3</v>
      </c>
      <c r="J157" s="57">
        <v>18959.8</v>
      </c>
      <c r="K157" s="57">
        <v>20147.7</v>
      </c>
      <c r="L157" s="53"/>
      <c r="M157" s="53"/>
    </row>
    <row r="158" spans="1:13" s="54" customFormat="1" x14ac:dyDescent="0.2">
      <c r="A158" s="67" t="s">
        <v>13</v>
      </c>
      <c r="B158" s="51" t="s">
        <v>1</v>
      </c>
      <c r="C158" s="52">
        <v>96.2</v>
      </c>
      <c r="D158" s="52">
        <f>D157/C157*100</f>
        <v>102.36991345481911</v>
      </c>
      <c r="E158" s="52">
        <f t="shared" ref="E158:F158" si="90">E157/D157*100</f>
        <v>104.6996737796273</v>
      </c>
      <c r="F158" s="52">
        <f t="shared" si="90"/>
        <v>107.29981004444835</v>
      </c>
      <c r="G158" s="52">
        <f>G157/E157*100</f>
        <v>108.90032662324228</v>
      </c>
      <c r="H158" s="52">
        <f>H157/F157*100</f>
        <v>105.29987438286932</v>
      </c>
      <c r="I158" s="52">
        <f>I157/G157*100</f>
        <v>108.49989637782946</v>
      </c>
      <c r="J158" s="52">
        <f>J157/H157*100</f>
        <v>105.20013760500706</v>
      </c>
      <c r="K158" s="52">
        <f>K157/I157*100</f>
        <v>106.89966202055467</v>
      </c>
      <c r="L158" s="66"/>
      <c r="M158" s="66"/>
    </row>
    <row r="159" spans="1:13" s="54" customFormat="1" ht="27" x14ac:dyDescent="0.2">
      <c r="A159" s="90" t="s">
        <v>32</v>
      </c>
      <c r="B159" s="51" t="s">
        <v>11</v>
      </c>
      <c r="C159" s="57">
        <f>C161+C164</f>
        <v>16987.599999999999</v>
      </c>
      <c r="D159" s="57">
        <f t="shared" ref="D159:K159" si="91">D161+D164</f>
        <v>8956.4</v>
      </c>
      <c r="E159" s="57">
        <f t="shared" si="91"/>
        <v>9368.4</v>
      </c>
      <c r="F159" s="57">
        <f t="shared" si="91"/>
        <v>10052.299999999999</v>
      </c>
      <c r="G159" s="57">
        <f t="shared" si="91"/>
        <v>10192.799999999999</v>
      </c>
      <c r="H159" s="57">
        <f t="shared" si="91"/>
        <v>10585.1</v>
      </c>
      <c r="I159" s="57">
        <f t="shared" si="91"/>
        <v>11069.4</v>
      </c>
      <c r="J159" s="57">
        <f t="shared" si="91"/>
        <v>11135.5</v>
      </c>
      <c r="K159" s="57">
        <f t="shared" si="91"/>
        <v>11822.1</v>
      </c>
      <c r="L159" s="53"/>
      <c r="M159" s="53"/>
    </row>
    <row r="160" spans="1:13" s="54" customFormat="1" x14ac:dyDescent="0.2">
      <c r="A160" s="67" t="s">
        <v>13</v>
      </c>
      <c r="B160" s="51" t="s">
        <v>1</v>
      </c>
      <c r="C160" s="79">
        <v>99.4</v>
      </c>
      <c r="D160" s="52">
        <f>D159/C159*100</f>
        <v>52.723162777555402</v>
      </c>
      <c r="E160" s="52">
        <f t="shared" ref="E160:F160" si="92">E159/D159*100</f>
        <v>104.6000625251217</v>
      </c>
      <c r="F160" s="52">
        <f t="shared" si="92"/>
        <v>107.30007258443277</v>
      </c>
      <c r="G160" s="52">
        <f>G159/E159*100</f>
        <v>108.79979505571922</v>
      </c>
      <c r="H160" s="52">
        <f>H159/F159*100</f>
        <v>105.3002795380162</v>
      </c>
      <c r="I160" s="52">
        <f>I159/G159*100</f>
        <v>108.60018836825995</v>
      </c>
      <c r="J160" s="52">
        <f>J159/H159*100</f>
        <v>105.19976192950469</v>
      </c>
      <c r="K160" s="52">
        <f>K159/I159*100</f>
        <v>106.79982654886444</v>
      </c>
      <c r="L160" s="66"/>
      <c r="M160" s="66"/>
    </row>
    <row r="161" spans="1:13" s="54" customFormat="1" ht="38.25" x14ac:dyDescent="0.2">
      <c r="A161" s="50" t="s">
        <v>54</v>
      </c>
      <c r="B161" s="51" t="s">
        <v>11</v>
      </c>
      <c r="C161" s="57">
        <f>C163</f>
        <v>8282.7999999999993</v>
      </c>
      <c r="D161" s="79">
        <f t="shared" ref="D161:K161" si="93">D163</f>
        <v>0</v>
      </c>
      <c r="E161" s="79">
        <f t="shared" si="93"/>
        <v>0</v>
      </c>
      <c r="F161" s="79">
        <f t="shared" si="93"/>
        <v>0</v>
      </c>
      <c r="G161" s="79">
        <f t="shared" si="93"/>
        <v>0</v>
      </c>
      <c r="H161" s="79">
        <f t="shared" si="93"/>
        <v>0</v>
      </c>
      <c r="I161" s="79">
        <f t="shared" si="93"/>
        <v>0</v>
      </c>
      <c r="J161" s="79">
        <f t="shared" si="93"/>
        <v>0</v>
      </c>
      <c r="K161" s="79">
        <f t="shared" si="93"/>
        <v>0</v>
      </c>
      <c r="L161" s="53"/>
      <c r="M161" s="53"/>
    </row>
    <row r="162" spans="1:13" s="54" customFormat="1" x14ac:dyDescent="0.2">
      <c r="A162" s="67" t="s">
        <v>13</v>
      </c>
      <c r="B162" s="51" t="s">
        <v>1</v>
      </c>
      <c r="C162" s="52">
        <v>106.1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66"/>
      <c r="M162" s="66"/>
    </row>
    <row r="163" spans="1:13" s="54" customFormat="1" ht="25.5" x14ac:dyDescent="0.2">
      <c r="A163" s="92" t="s">
        <v>77</v>
      </c>
      <c r="B163" s="51" t="s">
        <v>11</v>
      </c>
      <c r="C163" s="57">
        <v>8282.7999999999993</v>
      </c>
      <c r="D163" s="79">
        <v>0</v>
      </c>
      <c r="E163" s="79">
        <v>0</v>
      </c>
      <c r="F163" s="79">
        <v>0</v>
      </c>
      <c r="G163" s="79">
        <v>0</v>
      </c>
      <c r="H163" s="79">
        <v>0</v>
      </c>
      <c r="I163" s="79">
        <v>0</v>
      </c>
      <c r="J163" s="79">
        <v>0</v>
      </c>
      <c r="K163" s="79">
        <v>0</v>
      </c>
      <c r="L163" s="53"/>
      <c r="M163" s="53"/>
    </row>
    <row r="164" spans="1:13" s="54" customFormat="1" x14ac:dyDescent="0.2">
      <c r="A164" s="50" t="s">
        <v>53</v>
      </c>
      <c r="B164" s="51" t="s">
        <v>11</v>
      </c>
      <c r="C164" s="56">
        <v>8704.7999999999993</v>
      </c>
      <c r="D164" s="56">
        <v>8956.4</v>
      </c>
      <c r="E164" s="56">
        <v>9368.4</v>
      </c>
      <c r="F164" s="56">
        <v>10052.299999999999</v>
      </c>
      <c r="G164" s="56">
        <v>10192.799999999999</v>
      </c>
      <c r="H164" s="56">
        <v>10585.1</v>
      </c>
      <c r="I164" s="56">
        <v>11069.4</v>
      </c>
      <c r="J164" s="56">
        <v>11135.5</v>
      </c>
      <c r="K164" s="56">
        <v>11822.1</v>
      </c>
      <c r="L164" s="53"/>
      <c r="M164" s="53"/>
    </row>
    <row r="165" spans="1:13" s="54" customFormat="1" x14ac:dyDescent="0.2">
      <c r="A165" s="67" t="s">
        <v>13</v>
      </c>
      <c r="B165" s="51" t="s">
        <v>1</v>
      </c>
      <c r="C165" s="52">
        <v>93.8</v>
      </c>
      <c r="D165" s="52">
        <f>D164/C164*100</f>
        <v>102.89035934197226</v>
      </c>
      <c r="E165" s="52">
        <f t="shared" ref="E165:F165" si="94">E164/D164*100</f>
        <v>104.6000625251217</v>
      </c>
      <c r="F165" s="52">
        <f t="shared" si="94"/>
        <v>107.30007258443277</v>
      </c>
      <c r="G165" s="52">
        <f>G164/E164*100</f>
        <v>108.79979505571922</v>
      </c>
      <c r="H165" s="52">
        <f>H164/F164*100</f>
        <v>105.3002795380162</v>
      </c>
      <c r="I165" s="52">
        <f>I164/G164*100</f>
        <v>108.60018836825995</v>
      </c>
      <c r="J165" s="52">
        <f>J164/H164*100</f>
        <v>105.19976192950469</v>
      </c>
      <c r="K165" s="52">
        <f>K164/I164*100</f>
        <v>106.79982654886444</v>
      </c>
      <c r="L165" s="66"/>
      <c r="M165" s="66"/>
    </row>
    <row r="166" spans="1:13" s="54" customFormat="1" ht="27" x14ac:dyDescent="0.2">
      <c r="A166" s="90" t="s">
        <v>33</v>
      </c>
      <c r="B166" s="51" t="s">
        <v>11</v>
      </c>
      <c r="C166" s="52">
        <f>C168+C170</f>
        <v>560.20000000000005</v>
      </c>
      <c r="D166" s="52">
        <f t="shared" ref="D166:K166" si="95">D168+D170</f>
        <v>0</v>
      </c>
      <c r="E166" s="52">
        <f t="shared" si="95"/>
        <v>0</v>
      </c>
      <c r="F166" s="52">
        <f t="shared" si="95"/>
        <v>0</v>
      </c>
      <c r="G166" s="52">
        <f t="shared" si="95"/>
        <v>0</v>
      </c>
      <c r="H166" s="52">
        <f t="shared" si="95"/>
        <v>0</v>
      </c>
      <c r="I166" s="52">
        <f t="shared" si="95"/>
        <v>0</v>
      </c>
      <c r="J166" s="52">
        <f t="shared" si="95"/>
        <v>0</v>
      </c>
      <c r="K166" s="52">
        <f t="shared" si="95"/>
        <v>0</v>
      </c>
      <c r="L166" s="53"/>
      <c r="M166" s="53"/>
    </row>
    <row r="167" spans="1:13" s="54" customFormat="1" x14ac:dyDescent="0.2">
      <c r="A167" s="67" t="s">
        <v>13</v>
      </c>
      <c r="B167" s="51" t="s">
        <v>1</v>
      </c>
      <c r="C167" s="52">
        <v>65.599999999999994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66"/>
      <c r="M167" s="66"/>
    </row>
    <row r="168" spans="1:13" s="54" customFormat="1" ht="38.25" x14ac:dyDescent="0.2">
      <c r="A168" s="50" t="s">
        <v>54</v>
      </c>
      <c r="B168" s="51" t="s">
        <v>11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3"/>
      <c r="M168" s="53"/>
    </row>
    <row r="169" spans="1:13" s="54" customFormat="1" x14ac:dyDescent="0.2">
      <c r="A169" s="67" t="s">
        <v>13</v>
      </c>
      <c r="B169" s="51" t="s">
        <v>1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66"/>
      <c r="M169" s="66"/>
    </row>
    <row r="170" spans="1:13" s="54" customFormat="1" x14ac:dyDescent="0.2">
      <c r="A170" s="50" t="s">
        <v>53</v>
      </c>
      <c r="B170" s="51" t="s">
        <v>11</v>
      </c>
      <c r="C170" s="97">
        <v>560.20000000000005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3"/>
      <c r="M170" s="53"/>
    </row>
    <row r="171" spans="1:13" s="54" customFormat="1" x14ac:dyDescent="0.2">
      <c r="A171" s="67" t="s">
        <v>13</v>
      </c>
      <c r="B171" s="51" t="s">
        <v>1</v>
      </c>
      <c r="C171" s="52">
        <v>65.599999999999994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66"/>
      <c r="M171" s="66"/>
    </row>
    <row r="172" spans="1:13" s="54" customFormat="1" ht="27" x14ac:dyDescent="0.2">
      <c r="A172" s="90" t="s">
        <v>34</v>
      </c>
      <c r="B172" s="51" t="s">
        <v>11</v>
      </c>
      <c r="C172" s="57">
        <f>C174+C178</f>
        <v>243490.5</v>
      </c>
      <c r="D172" s="57">
        <f t="shared" ref="D172:K172" si="96">D174+D178</f>
        <v>299166</v>
      </c>
      <c r="E172" s="57">
        <f t="shared" si="96"/>
        <v>347150.8</v>
      </c>
      <c r="F172" s="57">
        <f t="shared" si="96"/>
        <v>372548</v>
      </c>
      <c r="G172" s="57">
        <f t="shared" si="96"/>
        <v>379707.9</v>
      </c>
      <c r="H172" s="57">
        <f t="shared" si="96"/>
        <v>385406.4</v>
      </c>
      <c r="I172" s="57">
        <f t="shared" si="96"/>
        <v>393051.9</v>
      </c>
      <c r="J172" s="57">
        <f t="shared" si="96"/>
        <v>412083.9</v>
      </c>
      <c r="K172" s="57">
        <f t="shared" si="96"/>
        <v>424447.7</v>
      </c>
      <c r="L172" s="53"/>
      <c r="M172" s="53"/>
    </row>
    <row r="173" spans="1:13" s="54" customFormat="1" x14ac:dyDescent="0.2">
      <c r="A173" s="67" t="s">
        <v>13</v>
      </c>
      <c r="B173" s="51" t="s">
        <v>1</v>
      </c>
      <c r="C173" s="52">
        <v>76.400000000000006</v>
      </c>
      <c r="D173" s="52">
        <f>D172/C172*100</f>
        <v>122.86557381088789</v>
      </c>
      <c r="E173" s="52">
        <f t="shared" ref="E173:F173" si="97">E172/D172*100</f>
        <v>116.03952320785116</v>
      </c>
      <c r="F173" s="52">
        <f t="shared" si="97"/>
        <v>107.31589845104779</v>
      </c>
      <c r="G173" s="52">
        <f>G172/E172*100</f>
        <v>109.37837389399651</v>
      </c>
      <c r="H173" s="52">
        <f>H172/F172*100</f>
        <v>103.45147470929921</v>
      </c>
      <c r="I173" s="52">
        <f>I172/G172*100</f>
        <v>103.51428031916112</v>
      </c>
      <c r="J173" s="52">
        <f>J172/H172*100</f>
        <v>106.92191411455545</v>
      </c>
      <c r="K173" s="52">
        <f>K172/I172*100</f>
        <v>107.9876983166854</v>
      </c>
      <c r="L173" s="66"/>
      <c r="M173" s="66"/>
    </row>
    <row r="174" spans="1:13" s="54" customFormat="1" ht="38.25" x14ac:dyDescent="0.2">
      <c r="A174" s="50" t="s">
        <v>54</v>
      </c>
      <c r="B174" s="85" t="s">
        <v>11</v>
      </c>
      <c r="C174" s="57">
        <f>SUM(C176:C177)</f>
        <v>233336.9</v>
      </c>
      <c r="D174" s="57">
        <f t="shared" ref="D174:K174" si="98">SUM(D176:D177)</f>
        <v>288701</v>
      </c>
      <c r="E174" s="57">
        <f t="shared" si="98"/>
        <v>336194</v>
      </c>
      <c r="F174" s="57">
        <f t="shared" si="98"/>
        <v>360791.4</v>
      </c>
      <c r="G174" s="57">
        <f t="shared" si="98"/>
        <v>367754</v>
      </c>
      <c r="H174" s="57">
        <f t="shared" si="98"/>
        <v>373026.7</v>
      </c>
      <c r="I174" s="57">
        <f t="shared" si="98"/>
        <v>380070</v>
      </c>
      <c r="J174" s="57">
        <f t="shared" si="98"/>
        <v>399060.5</v>
      </c>
      <c r="K174" s="57">
        <f t="shared" si="98"/>
        <v>410557</v>
      </c>
      <c r="L174" s="53"/>
      <c r="M174" s="53"/>
    </row>
    <row r="175" spans="1:13" s="54" customFormat="1" x14ac:dyDescent="0.2">
      <c r="A175" s="67" t="s">
        <v>13</v>
      </c>
      <c r="B175" s="51" t="s">
        <v>1</v>
      </c>
      <c r="C175" s="52">
        <v>75.900000000000006</v>
      </c>
      <c r="D175" s="52">
        <f>D174/C174*100</f>
        <v>123.72710874276636</v>
      </c>
      <c r="E175" s="52">
        <f t="shared" ref="E175:F175" si="99">E174/D174*100</f>
        <v>116.45058382201654</v>
      </c>
      <c r="F175" s="52">
        <f t="shared" si="99"/>
        <v>107.31643039435565</v>
      </c>
      <c r="G175" s="52">
        <f>G174/E174*100</f>
        <v>109.38743701553271</v>
      </c>
      <c r="H175" s="52">
        <f>H174/F174*100</f>
        <v>103.3912393698963</v>
      </c>
      <c r="I175" s="52">
        <f>I174/G174*100</f>
        <v>103.34897784932321</v>
      </c>
      <c r="J175" s="52">
        <f>J174/H174*100</f>
        <v>106.97907147129146</v>
      </c>
      <c r="K175" s="52">
        <f>K174/I174*100</f>
        <v>108.02141710737496</v>
      </c>
      <c r="L175" s="66"/>
      <c r="M175" s="66"/>
    </row>
    <row r="176" spans="1:13" s="54" customFormat="1" x14ac:dyDescent="0.2">
      <c r="A176" s="92" t="s">
        <v>76</v>
      </c>
      <c r="B176" s="51" t="s">
        <v>11</v>
      </c>
      <c r="C176" s="56">
        <v>158607.29999999999</v>
      </c>
      <c r="D176" s="56">
        <v>178606</v>
      </c>
      <c r="E176" s="56">
        <v>181682</v>
      </c>
      <c r="F176" s="56">
        <v>187000</v>
      </c>
      <c r="G176" s="56">
        <v>191114</v>
      </c>
      <c r="H176" s="56">
        <v>197026.7</v>
      </c>
      <c r="I176" s="56">
        <v>200670</v>
      </c>
      <c r="J176" s="56">
        <v>211285.5</v>
      </c>
      <c r="K176" s="56">
        <v>214717</v>
      </c>
      <c r="L176" s="53"/>
      <c r="M176" s="53"/>
    </row>
    <row r="177" spans="1:13" s="54" customFormat="1" x14ac:dyDescent="0.2">
      <c r="A177" s="92" t="s">
        <v>109</v>
      </c>
      <c r="B177" s="51" t="s">
        <v>11</v>
      </c>
      <c r="C177" s="56">
        <v>74729.600000000006</v>
      </c>
      <c r="D177" s="56">
        <v>110095</v>
      </c>
      <c r="E177" s="56">
        <v>154512</v>
      </c>
      <c r="F177" s="56">
        <v>173791.4</v>
      </c>
      <c r="G177" s="56">
        <v>176640</v>
      </c>
      <c r="H177" s="56">
        <v>176000</v>
      </c>
      <c r="I177" s="56">
        <v>179400</v>
      </c>
      <c r="J177" s="56">
        <v>187775</v>
      </c>
      <c r="K177" s="56">
        <v>195840</v>
      </c>
      <c r="L177" s="53"/>
      <c r="M177" s="53"/>
    </row>
    <row r="178" spans="1:13" s="54" customFormat="1" x14ac:dyDescent="0.2">
      <c r="A178" s="50" t="s">
        <v>53</v>
      </c>
      <c r="B178" s="51" t="s">
        <v>11</v>
      </c>
      <c r="C178" s="56">
        <f>SUM(C180:C181)</f>
        <v>10153.6</v>
      </c>
      <c r="D178" s="56">
        <f t="shared" ref="D178:K178" si="100">SUM(D180:D181)</f>
        <v>10465</v>
      </c>
      <c r="E178" s="56">
        <f t="shared" si="100"/>
        <v>10956.8</v>
      </c>
      <c r="F178" s="56">
        <f t="shared" si="100"/>
        <v>11756.6</v>
      </c>
      <c r="G178" s="56">
        <f t="shared" si="100"/>
        <v>11953.9</v>
      </c>
      <c r="H178" s="56">
        <f t="shared" si="100"/>
        <v>12379.7</v>
      </c>
      <c r="I178" s="56">
        <f t="shared" si="100"/>
        <v>12981.9</v>
      </c>
      <c r="J178" s="56">
        <f t="shared" si="100"/>
        <v>13023.4</v>
      </c>
      <c r="K178" s="56">
        <f t="shared" si="100"/>
        <v>13890.7</v>
      </c>
      <c r="L178" s="53"/>
      <c r="M178" s="53"/>
    </row>
    <row r="179" spans="1:13" s="54" customFormat="1" x14ac:dyDescent="0.2">
      <c r="A179" s="67" t="s">
        <v>13</v>
      </c>
      <c r="B179" s="51" t="s">
        <v>1</v>
      </c>
      <c r="C179" s="52">
        <v>89.1</v>
      </c>
      <c r="D179" s="52">
        <f>D178/C178*100</f>
        <v>103.06689253072801</v>
      </c>
      <c r="E179" s="52">
        <f t="shared" ref="E179:F179" si="101">E178/D178*100</f>
        <v>104.69947443860485</v>
      </c>
      <c r="F179" s="52">
        <f t="shared" si="101"/>
        <v>107.29957651869159</v>
      </c>
      <c r="G179" s="52">
        <f>G178/E178*100</f>
        <v>109.1002847546729</v>
      </c>
      <c r="H179" s="52">
        <f>H178/F178*100</f>
        <v>105.30000170117211</v>
      </c>
      <c r="I179" s="52">
        <f>I178/G178*100</f>
        <v>108.59970386233782</v>
      </c>
      <c r="J179" s="52">
        <f>J178/H178*100</f>
        <v>105.19964134833637</v>
      </c>
      <c r="K179" s="52">
        <f>K178/I178*100</f>
        <v>107.00051610318984</v>
      </c>
      <c r="L179" s="66"/>
      <c r="M179" s="66"/>
    </row>
    <row r="180" spans="1:13" s="54" customFormat="1" ht="25.5" x14ac:dyDescent="0.2">
      <c r="A180" s="91" t="s">
        <v>114</v>
      </c>
      <c r="B180" s="51" t="s">
        <v>11</v>
      </c>
      <c r="C180" s="56">
        <v>4717</v>
      </c>
      <c r="D180" s="56">
        <v>5785</v>
      </c>
      <c r="E180" s="56">
        <v>6172</v>
      </c>
      <c r="F180" s="56">
        <v>6500</v>
      </c>
      <c r="G180" s="56">
        <v>6789</v>
      </c>
      <c r="H180" s="56">
        <v>7100</v>
      </c>
      <c r="I180" s="56">
        <v>7604</v>
      </c>
      <c r="J180" s="56">
        <v>8000</v>
      </c>
      <c r="K180" s="56">
        <v>8440</v>
      </c>
      <c r="L180" s="66"/>
      <c r="M180" s="66"/>
    </row>
    <row r="181" spans="1:13" s="54" customFormat="1" x14ac:dyDescent="0.2">
      <c r="A181" s="91" t="s">
        <v>52</v>
      </c>
      <c r="B181" s="51" t="s">
        <v>11</v>
      </c>
      <c r="C181" s="56">
        <v>5436.6</v>
      </c>
      <c r="D181" s="56">
        <v>4680</v>
      </c>
      <c r="E181" s="56">
        <v>4784.8</v>
      </c>
      <c r="F181" s="56">
        <v>5256.6</v>
      </c>
      <c r="G181" s="56">
        <v>5164.8999999999996</v>
      </c>
      <c r="H181" s="56">
        <v>5279.7</v>
      </c>
      <c r="I181" s="56">
        <v>5377.9</v>
      </c>
      <c r="J181" s="56">
        <v>5023.3999999999996</v>
      </c>
      <c r="K181" s="56">
        <v>5450.7</v>
      </c>
      <c r="L181" s="66"/>
      <c r="M181" s="66"/>
    </row>
    <row r="182" spans="1:13" s="54" customFormat="1" ht="27" x14ac:dyDescent="0.2">
      <c r="A182" s="90" t="s">
        <v>35</v>
      </c>
      <c r="B182" s="51" t="s">
        <v>11</v>
      </c>
      <c r="C182" s="52">
        <f>C184+C186</f>
        <v>5692.2</v>
      </c>
      <c r="D182" s="52">
        <f t="shared" ref="D182:K182" si="102">D184+D186</f>
        <v>5739.2</v>
      </c>
      <c r="E182" s="52">
        <f t="shared" si="102"/>
        <v>6003.1</v>
      </c>
      <c r="F182" s="52">
        <f t="shared" si="102"/>
        <v>6441.3</v>
      </c>
      <c r="G182" s="52">
        <f t="shared" si="102"/>
        <v>6537.4</v>
      </c>
      <c r="H182" s="52">
        <f t="shared" si="102"/>
        <v>6782.7</v>
      </c>
      <c r="I182" s="52">
        <f t="shared" si="102"/>
        <v>7093.2</v>
      </c>
      <c r="J182" s="52">
        <f t="shared" si="102"/>
        <v>7135.4</v>
      </c>
      <c r="K182" s="52">
        <f t="shared" si="102"/>
        <v>7582.6</v>
      </c>
      <c r="L182" s="53"/>
      <c r="M182" s="53"/>
    </row>
    <row r="183" spans="1:13" s="54" customFormat="1" x14ac:dyDescent="0.2">
      <c r="A183" s="67" t="s">
        <v>13</v>
      </c>
      <c r="B183" s="51" t="s">
        <v>1</v>
      </c>
      <c r="C183" s="52">
        <v>95.8</v>
      </c>
      <c r="D183" s="52">
        <f>D182/C182*100</f>
        <v>100.82569129686236</v>
      </c>
      <c r="E183" s="52">
        <f t="shared" ref="E183:F183" si="103">E182/D182*100</f>
        <v>104.5982018399777</v>
      </c>
      <c r="F183" s="52">
        <f t="shared" si="103"/>
        <v>107.29956189302195</v>
      </c>
      <c r="G183" s="52">
        <f>G182/E182*100</f>
        <v>108.90040145924604</v>
      </c>
      <c r="H183" s="52">
        <f>H182/F182*100</f>
        <v>105.30017232546226</v>
      </c>
      <c r="I183" s="52">
        <f>I182/G182*100</f>
        <v>108.50185088873252</v>
      </c>
      <c r="J183" s="52">
        <f>J182/H182*100</f>
        <v>105.19999410264349</v>
      </c>
      <c r="K183" s="52">
        <f>K182/I182*100</f>
        <v>106.89956578131168</v>
      </c>
      <c r="L183" s="53"/>
      <c r="M183" s="53"/>
    </row>
    <row r="184" spans="1:13" s="54" customFormat="1" ht="38.25" x14ac:dyDescent="0.2">
      <c r="A184" s="50" t="s">
        <v>54</v>
      </c>
      <c r="B184" s="51" t="s">
        <v>11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3"/>
      <c r="M184" s="53"/>
    </row>
    <row r="185" spans="1:13" s="54" customFormat="1" x14ac:dyDescent="0.2">
      <c r="A185" s="67" t="s">
        <v>13</v>
      </c>
      <c r="B185" s="51" t="s">
        <v>1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66"/>
      <c r="M185" s="66"/>
    </row>
    <row r="186" spans="1:13" s="54" customFormat="1" x14ac:dyDescent="0.2">
      <c r="A186" s="50" t="s">
        <v>53</v>
      </c>
      <c r="B186" s="51" t="s">
        <v>11</v>
      </c>
      <c r="C186" s="97">
        <v>5692.2</v>
      </c>
      <c r="D186" s="97">
        <v>5739.2</v>
      </c>
      <c r="E186" s="97">
        <v>6003.1</v>
      </c>
      <c r="F186" s="97">
        <v>6441.3</v>
      </c>
      <c r="G186" s="97">
        <v>6537.4</v>
      </c>
      <c r="H186" s="97">
        <v>6782.7</v>
      </c>
      <c r="I186" s="97">
        <v>7093.2</v>
      </c>
      <c r="J186" s="97">
        <v>7135.4</v>
      </c>
      <c r="K186" s="97">
        <v>7582.6</v>
      </c>
      <c r="L186" s="53"/>
      <c r="M186" s="53"/>
    </row>
    <row r="187" spans="1:13" s="54" customFormat="1" x14ac:dyDescent="0.2">
      <c r="A187" s="67" t="s">
        <v>13</v>
      </c>
      <c r="B187" s="51" t="s">
        <v>1</v>
      </c>
      <c r="C187" s="52">
        <v>95.8</v>
      </c>
      <c r="D187" s="52">
        <f>D186/C186*100</f>
        <v>100.82569129686236</v>
      </c>
      <c r="E187" s="52">
        <f t="shared" ref="E187:F187" si="104">E186/D186*100</f>
        <v>104.5982018399777</v>
      </c>
      <c r="F187" s="52">
        <f t="shared" si="104"/>
        <v>107.29956189302195</v>
      </c>
      <c r="G187" s="52">
        <f>G186/E186*100</f>
        <v>108.90040145924604</v>
      </c>
      <c r="H187" s="52">
        <f>H186/F186*100</f>
        <v>105.30017232546226</v>
      </c>
      <c r="I187" s="52">
        <f>I186/G186*100</f>
        <v>108.50185088873252</v>
      </c>
      <c r="J187" s="52">
        <f>J186/H186*100</f>
        <v>105.19999410264349</v>
      </c>
      <c r="K187" s="52">
        <f>K186/I186*100</f>
        <v>106.89956578131168</v>
      </c>
      <c r="L187" s="66"/>
      <c r="M187" s="66"/>
    </row>
    <row r="188" spans="1:13" s="54" customFormat="1" ht="13.5" x14ac:dyDescent="0.2">
      <c r="A188" s="90" t="s">
        <v>36</v>
      </c>
      <c r="B188" s="51" t="s">
        <v>11</v>
      </c>
      <c r="C188" s="57">
        <f>C190+C192</f>
        <v>59909.799999999996</v>
      </c>
      <c r="D188" s="57">
        <f t="shared" ref="D188:K188" si="105">D190+D192</f>
        <v>61260.1</v>
      </c>
      <c r="E188" s="57">
        <f t="shared" si="105"/>
        <v>64078.100000000006</v>
      </c>
      <c r="F188" s="57">
        <f t="shared" si="105"/>
        <v>68755.8</v>
      </c>
      <c r="G188" s="57">
        <f t="shared" si="105"/>
        <v>69781.039999999994</v>
      </c>
      <c r="H188" s="57">
        <f t="shared" si="105"/>
        <v>72399.8</v>
      </c>
      <c r="I188" s="57">
        <f t="shared" si="105"/>
        <v>75782.149999999994</v>
      </c>
      <c r="J188" s="57">
        <f t="shared" si="105"/>
        <v>76164.600000000006</v>
      </c>
      <c r="K188" s="57">
        <f t="shared" si="105"/>
        <v>81086.94</v>
      </c>
      <c r="L188" s="53"/>
      <c r="M188" s="53"/>
    </row>
    <row r="189" spans="1:13" s="54" customFormat="1" x14ac:dyDescent="0.2">
      <c r="A189" s="67" t="s">
        <v>13</v>
      </c>
      <c r="B189" s="51" t="s">
        <v>1</v>
      </c>
      <c r="C189" s="52">
        <v>89.5</v>
      </c>
      <c r="D189" s="52">
        <f>D188/C188*100</f>
        <v>102.25388834547937</v>
      </c>
      <c r="E189" s="52">
        <f>E188/D188*100</f>
        <v>104.60005778638953</v>
      </c>
      <c r="F189" s="52">
        <f>F188/E188*100</f>
        <v>107.29999797122574</v>
      </c>
      <c r="G189" s="52">
        <f>G188/E188*100</f>
        <v>108.89998298950809</v>
      </c>
      <c r="H189" s="52">
        <f>H188/F188*100</f>
        <v>105.29991651613391</v>
      </c>
      <c r="I189" s="52">
        <f>I188/G188*100</f>
        <v>108.59991481926896</v>
      </c>
      <c r="J189" s="52">
        <f>J188/H188*100</f>
        <v>105.20001436468056</v>
      </c>
      <c r="K189" s="52">
        <f>K188/I188*100</f>
        <v>107.00005212309232</v>
      </c>
      <c r="L189" s="66"/>
      <c r="M189" s="66"/>
    </row>
    <row r="190" spans="1:13" s="54" customFormat="1" ht="38.25" x14ac:dyDescent="0.2">
      <c r="A190" s="50" t="s">
        <v>54</v>
      </c>
      <c r="B190" s="51" t="s">
        <v>11</v>
      </c>
      <c r="C190" s="52">
        <v>0</v>
      </c>
      <c r="D190" s="52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3"/>
      <c r="M190" s="53"/>
    </row>
    <row r="191" spans="1:13" s="54" customFormat="1" x14ac:dyDescent="0.2">
      <c r="A191" s="67" t="s">
        <v>13</v>
      </c>
      <c r="B191" s="51" t="s">
        <v>1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66"/>
      <c r="M191" s="66"/>
    </row>
    <row r="192" spans="1:13" s="54" customFormat="1" x14ac:dyDescent="0.2">
      <c r="A192" s="50" t="s">
        <v>53</v>
      </c>
      <c r="B192" s="51" t="s">
        <v>11</v>
      </c>
      <c r="C192" s="56">
        <f>C194+C195</f>
        <v>59909.799999999996</v>
      </c>
      <c r="D192" s="56">
        <f t="shared" ref="D192:K192" si="106">D194+D195</f>
        <v>61260.1</v>
      </c>
      <c r="E192" s="56">
        <f t="shared" si="106"/>
        <v>64078.100000000006</v>
      </c>
      <c r="F192" s="56">
        <f t="shared" si="106"/>
        <v>68755.8</v>
      </c>
      <c r="G192" s="56">
        <f t="shared" si="106"/>
        <v>69781.039999999994</v>
      </c>
      <c r="H192" s="56">
        <f t="shared" si="106"/>
        <v>72399.8</v>
      </c>
      <c r="I192" s="56">
        <f t="shared" si="106"/>
        <v>75782.149999999994</v>
      </c>
      <c r="J192" s="56">
        <f t="shared" si="106"/>
        <v>76164.600000000006</v>
      </c>
      <c r="K192" s="56">
        <f t="shared" si="106"/>
        <v>81086.94</v>
      </c>
      <c r="L192" s="53"/>
      <c r="M192" s="53"/>
    </row>
    <row r="193" spans="1:13" s="54" customFormat="1" x14ac:dyDescent="0.2">
      <c r="A193" s="67" t="s">
        <v>13</v>
      </c>
      <c r="B193" s="51" t="s">
        <v>1</v>
      </c>
      <c r="C193" s="52">
        <v>89.5</v>
      </c>
      <c r="D193" s="52">
        <f>D192/C192*100</f>
        <v>102.25388834547937</v>
      </c>
      <c r="E193" s="52">
        <f t="shared" ref="E193:F193" si="107">E192/D192*100</f>
        <v>104.60005778638953</v>
      </c>
      <c r="F193" s="52">
        <f t="shared" si="107"/>
        <v>107.29999797122574</v>
      </c>
      <c r="G193" s="52">
        <f>G192/E192*100</f>
        <v>108.89998298950809</v>
      </c>
      <c r="H193" s="52">
        <f>H192/F192*100</f>
        <v>105.29991651613391</v>
      </c>
      <c r="I193" s="52">
        <f>I192/G192*100</f>
        <v>108.59991481926896</v>
      </c>
      <c r="J193" s="52">
        <f>J192/H192*100</f>
        <v>105.20001436468056</v>
      </c>
      <c r="K193" s="52">
        <f>K192/I192*100</f>
        <v>107.00005212309232</v>
      </c>
      <c r="L193" s="66"/>
      <c r="M193" s="66"/>
    </row>
    <row r="194" spans="1:13" s="54" customFormat="1" x14ac:dyDescent="0.2">
      <c r="A194" s="91" t="s">
        <v>140</v>
      </c>
      <c r="B194" s="51" t="s">
        <v>11</v>
      </c>
      <c r="C194" s="56">
        <v>22173.1</v>
      </c>
      <c r="D194" s="56">
        <v>34251.5</v>
      </c>
      <c r="E194" s="56">
        <v>37360.400000000001</v>
      </c>
      <c r="F194" s="56">
        <v>38200</v>
      </c>
      <c r="G194" s="56">
        <v>39228.339999999997</v>
      </c>
      <c r="H194" s="56">
        <v>40200</v>
      </c>
      <c r="I194" s="56">
        <v>41189.75</v>
      </c>
      <c r="J194" s="56">
        <v>42200</v>
      </c>
      <c r="K194" s="56">
        <v>43249.24</v>
      </c>
      <c r="L194" s="66"/>
      <c r="M194" s="66"/>
    </row>
    <row r="195" spans="1:13" s="54" customFormat="1" x14ac:dyDescent="0.2">
      <c r="A195" s="91" t="s">
        <v>52</v>
      </c>
      <c r="B195" s="51" t="s">
        <v>11</v>
      </c>
      <c r="C195" s="56">
        <v>37736.699999999997</v>
      </c>
      <c r="D195" s="56">
        <v>27008.6</v>
      </c>
      <c r="E195" s="56">
        <v>26717.7</v>
      </c>
      <c r="F195" s="56">
        <v>30555.8</v>
      </c>
      <c r="G195" s="56">
        <v>30552.7</v>
      </c>
      <c r="H195" s="56">
        <v>32199.8</v>
      </c>
      <c r="I195" s="56">
        <v>34592.400000000001</v>
      </c>
      <c r="J195" s="56">
        <v>33964.6</v>
      </c>
      <c r="K195" s="56">
        <v>37837.699999999997</v>
      </c>
      <c r="L195" s="66"/>
      <c r="M195" s="66"/>
    </row>
    <row r="196" spans="1:13" s="54" customFormat="1" ht="13.5" x14ac:dyDescent="0.2">
      <c r="A196" s="90" t="s">
        <v>37</v>
      </c>
      <c r="B196" s="51" t="s">
        <v>11</v>
      </c>
      <c r="C196" s="52">
        <f>C198+C201</f>
        <v>530.20000000000005</v>
      </c>
      <c r="D196" s="52">
        <f t="shared" ref="D196:K196" si="108">D198+D201</f>
        <v>10205</v>
      </c>
      <c r="E196" s="52">
        <f t="shared" si="108"/>
        <v>10273.5</v>
      </c>
      <c r="F196" s="52">
        <f t="shared" si="108"/>
        <v>10404.6</v>
      </c>
      <c r="G196" s="52">
        <f t="shared" si="108"/>
        <v>10467.6</v>
      </c>
      <c r="H196" s="52">
        <f t="shared" si="108"/>
        <v>10636.7</v>
      </c>
      <c r="I196" s="52">
        <f t="shared" si="108"/>
        <v>10815.8</v>
      </c>
      <c r="J196" s="52">
        <f t="shared" si="108"/>
        <v>10969.7</v>
      </c>
      <c r="K196" s="52">
        <f t="shared" si="108"/>
        <v>11165.6</v>
      </c>
      <c r="L196" s="53"/>
      <c r="M196" s="53"/>
    </row>
    <row r="197" spans="1:13" s="54" customFormat="1" x14ac:dyDescent="0.2">
      <c r="A197" s="67" t="s">
        <v>13</v>
      </c>
      <c r="B197" s="51" t="s">
        <v>1</v>
      </c>
      <c r="C197" s="52">
        <v>60.8</v>
      </c>
      <c r="D197" s="52">
        <f>D196/C196*100</f>
        <v>1924.7453791022256</v>
      </c>
      <c r="E197" s="52">
        <f t="shared" ref="E197:F197" si="109">E196/D196*100</f>
        <v>100.67123958843705</v>
      </c>
      <c r="F197" s="52">
        <f t="shared" si="109"/>
        <v>101.27609870054022</v>
      </c>
      <c r="G197" s="52">
        <f>G196/E196*100</f>
        <v>101.88932690903782</v>
      </c>
      <c r="H197" s="52">
        <f>H196/F196*100</f>
        <v>102.23074409395845</v>
      </c>
      <c r="I197" s="52">
        <f>I196/G196*100</f>
        <v>103.32645496579921</v>
      </c>
      <c r="J197" s="52">
        <f>J196/H196*100</f>
        <v>103.13067022666804</v>
      </c>
      <c r="K197" s="52">
        <f>K196/I196*100</f>
        <v>103.23415743634314</v>
      </c>
      <c r="L197" s="53"/>
      <c r="M197" s="53"/>
    </row>
    <row r="198" spans="1:13" s="54" customFormat="1" ht="38.25" x14ac:dyDescent="0.2">
      <c r="A198" s="50" t="s">
        <v>54</v>
      </c>
      <c r="B198" s="51" t="s">
        <v>11</v>
      </c>
      <c r="C198" s="52">
        <f>C200</f>
        <v>0</v>
      </c>
      <c r="D198" s="52">
        <f t="shared" ref="D198:K198" si="110">D200</f>
        <v>9665.7999999999993</v>
      </c>
      <c r="E198" s="52">
        <f t="shared" si="110"/>
        <v>9710</v>
      </c>
      <c r="F198" s="52">
        <f t="shared" si="110"/>
        <v>9800</v>
      </c>
      <c r="G198" s="52">
        <f t="shared" si="110"/>
        <v>9854</v>
      </c>
      <c r="H198" s="52">
        <f t="shared" si="110"/>
        <v>10000</v>
      </c>
      <c r="I198" s="52">
        <f t="shared" si="110"/>
        <v>10150</v>
      </c>
      <c r="J198" s="52">
        <f t="shared" si="110"/>
        <v>10300</v>
      </c>
      <c r="K198" s="52">
        <f t="shared" si="110"/>
        <v>10454</v>
      </c>
      <c r="L198" s="53"/>
      <c r="M198" s="53"/>
    </row>
    <row r="199" spans="1:13" s="54" customFormat="1" x14ac:dyDescent="0.2">
      <c r="A199" s="67" t="s">
        <v>13</v>
      </c>
      <c r="B199" s="51" t="s">
        <v>1</v>
      </c>
      <c r="C199" s="52">
        <v>0</v>
      </c>
      <c r="D199" s="52">
        <v>100</v>
      </c>
      <c r="E199" s="52">
        <f>E198/D198*100</f>
        <v>100.4572823770407</v>
      </c>
      <c r="F199" s="52">
        <f>F198/E198*100</f>
        <v>100.92687950566426</v>
      </c>
      <c r="G199" s="52">
        <f>G198/E198*100</f>
        <v>101.48300720906282</v>
      </c>
      <c r="H199" s="52">
        <f>H198/F198*100</f>
        <v>102.04081632653062</v>
      </c>
      <c r="I199" s="52">
        <f>I198/G198*100</f>
        <v>103.00385630200934</v>
      </c>
      <c r="J199" s="52">
        <f>J198/H198*100</f>
        <v>103</v>
      </c>
      <c r="K199" s="52">
        <f>K198/I198*100</f>
        <v>102.99507389162561</v>
      </c>
      <c r="L199" s="66"/>
      <c r="M199" s="66"/>
    </row>
    <row r="200" spans="1:13" s="54" customFormat="1" ht="25.5" x14ac:dyDescent="0.2">
      <c r="A200" s="92" t="s">
        <v>77</v>
      </c>
      <c r="B200" s="51" t="s">
        <v>11</v>
      </c>
      <c r="C200" s="79">
        <v>0</v>
      </c>
      <c r="D200" s="57">
        <v>9665.7999999999993</v>
      </c>
      <c r="E200" s="57">
        <v>9710</v>
      </c>
      <c r="F200" s="57">
        <v>9800</v>
      </c>
      <c r="G200" s="57">
        <v>9854</v>
      </c>
      <c r="H200" s="57">
        <v>10000</v>
      </c>
      <c r="I200" s="57">
        <v>10150</v>
      </c>
      <c r="J200" s="57">
        <v>10300</v>
      </c>
      <c r="K200" s="57">
        <v>10454</v>
      </c>
      <c r="L200" s="53"/>
      <c r="M200" s="53"/>
    </row>
    <row r="201" spans="1:13" s="54" customFormat="1" x14ac:dyDescent="0.2">
      <c r="A201" s="50" t="s">
        <v>53</v>
      </c>
      <c r="B201" s="51" t="s">
        <v>11</v>
      </c>
      <c r="C201" s="57">
        <v>530.20000000000005</v>
      </c>
      <c r="D201" s="57">
        <v>539.20000000000005</v>
      </c>
      <c r="E201" s="57">
        <v>563.5</v>
      </c>
      <c r="F201" s="57">
        <v>604.6</v>
      </c>
      <c r="G201" s="57">
        <v>613.6</v>
      </c>
      <c r="H201" s="57">
        <v>636.70000000000005</v>
      </c>
      <c r="I201" s="57">
        <v>665.8</v>
      </c>
      <c r="J201" s="57">
        <v>669.7</v>
      </c>
      <c r="K201" s="57">
        <v>711.6</v>
      </c>
      <c r="L201" s="53"/>
      <c r="M201" s="53"/>
    </row>
    <row r="202" spans="1:13" s="54" customFormat="1" x14ac:dyDescent="0.2">
      <c r="A202" s="67" t="s">
        <v>13</v>
      </c>
      <c r="B202" s="51" t="s">
        <v>1</v>
      </c>
      <c r="C202" s="52">
        <v>60.8</v>
      </c>
      <c r="D202" s="52">
        <f>D201/C201*100</f>
        <v>101.69747265182949</v>
      </c>
      <c r="E202" s="52">
        <f t="shared" ref="E202:F202" si="111">E201/D201*100</f>
        <v>104.5066765578635</v>
      </c>
      <c r="F202" s="52">
        <f t="shared" si="111"/>
        <v>107.29370008873116</v>
      </c>
      <c r="G202" s="52">
        <f>G201/E201*100</f>
        <v>108.89086069210295</v>
      </c>
      <c r="H202" s="52">
        <f>H201/F201*100</f>
        <v>105.30929540191862</v>
      </c>
      <c r="I202" s="52">
        <f>I201/G201*100</f>
        <v>108.50717079530638</v>
      </c>
      <c r="J202" s="52">
        <f>J201/H201*100</f>
        <v>105.18297471336579</v>
      </c>
      <c r="K202" s="52">
        <f>K201/I201*100</f>
        <v>106.87894262541305</v>
      </c>
      <c r="L202" s="66"/>
      <c r="M202" s="66"/>
    </row>
    <row r="203" spans="1:13" s="54" customFormat="1" ht="27" x14ac:dyDescent="0.2">
      <c r="A203" s="90" t="s">
        <v>38</v>
      </c>
      <c r="B203" s="51" t="s">
        <v>11</v>
      </c>
      <c r="C203" s="57">
        <f>C205+C207</f>
        <v>29795.599999999999</v>
      </c>
      <c r="D203" s="57">
        <f t="shared" ref="D203:K203" si="112">D205+D207</f>
        <v>32567.699999999997</v>
      </c>
      <c r="E203" s="57">
        <f t="shared" si="112"/>
        <v>33993.5</v>
      </c>
      <c r="F203" s="57">
        <f t="shared" si="112"/>
        <v>36557.1</v>
      </c>
      <c r="G203" s="57">
        <f t="shared" si="112"/>
        <v>37668.300000000003</v>
      </c>
      <c r="H203" s="57">
        <f t="shared" si="112"/>
        <v>38557</v>
      </c>
      <c r="I203" s="57">
        <f t="shared" si="112"/>
        <v>41215.199999999997</v>
      </c>
      <c r="J203" s="57">
        <f t="shared" si="112"/>
        <v>40837.9</v>
      </c>
      <c r="K203" s="57">
        <f t="shared" si="112"/>
        <v>44337.9</v>
      </c>
      <c r="L203" s="53"/>
      <c r="M203" s="53"/>
    </row>
    <row r="204" spans="1:13" s="54" customFormat="1" x14ac:dyDescent="0.2">
      <c r="A204" s="67" t="s">
        <v>13</v>
      </c>
      <c r="B204" s="51" t="s">
        <v>1</v>
      </c>
      <c r="C204" s="52">
        <v>98</v>
      </c>
      <c r="D204" s="52">
        <f>D203/C203*100</f>
        <v>109.30372269731102</v>
      </c>
      <c r="E204" s="52">
        <f t="shared" ref="E204:F204" si="113">E203/D203*100</f>
        <v>104.37795730125248</v>
      </c>
      <c r="F204" s="52">
        <f t="shared" si="113"/>
        <v>107.54144174621618</v>
      </c>
      <c r="G204" s="52">
        <f>G203/E203*100</f>
        <v>110.81030196949418</v>
      </c>
      <c r="H204" s="52">
        <f>H203/F203*100</f>
        <v>105.47061993429456</v>
      </c>
      <c r="I204" s="52">
        <f>I203/G203*100</f>
        <v>109.41614036205507</v>
      </c>
      <c r="J204" s="52">
        <f>J203/H203*100</f>
        <v>105.91565733848589</v>
      </c>
      <c r="K204" s="52">
        <f>K203/I203*100</f>
        <v>107.57657369125954</v>
      </c>
      <c r="L204" s="66"/>
      <c r="M204" s="66"/>
    </row>
    <row r="205" spans="1:13" s="54" customFormat="1" ht="38.25" x14ac:dyDescent="0.2">
      <c r="A205" s="50" t="s">
        <v>54</v>
      </c>
      <c r="B205" s="85" t="s">
        <v>11</v>
      </c>
      <c r="C205" s="57">
        <v>5010</v>
      </c>
      <c r="D205" s="57">
        <v>7456.9</v>
      </c>
      <c r="E205" s="57">
        <v>8217.5</v>
      </c>
      <c r="F205" s="57">
        <v>8899.5</v>
      </c>
      <c r="G205" s="57">
        <v>9363.9</v>
      </c>
      <c r="H205" s="57">
        <v>9433.5</v>
      </c>
      <c r="I205" s="57">
        <v>10409.6</v>
      </c>
      <c r="J205" s="57">
        <v>10200</v>
      </c>
      <c r="K205" s="57">
        <v>11588.1</v>
      </c>
      <c r="L205" s="53"/>
      <c r="M205" s="53"/>
    </row>
    <row r="206" spans="1:13" s="54" customFormat="1" x14ac:dyDescent="0.2">
      <c r="A206" s="67" t="s">
        <v>13</v>
      </c>
      <c r="B206" s="51" t="s">
        <v>1</v>
      </c>
      <c r="C206" s="52">
        <v>101.8</v>
      </c>
      <c r="D206" s="52">
        <f>D205/C205*100</f>
        <v>148.84031936127744</v>
      </c>
      <c r="E206" s="52">
        <f t="shared" ref="E206:F206" si="114">E205/D205*100</f>
        <v>110.199949040486</v>
      </c>
      <c r="F206" s="52">
        <f t="shared" si="114"/>
        <v>108.29936111956191</v>
      </c>
      <c r="G206" s="52">
        <f>G205/E205*100</f>
        <v>113.95071493763309</v>
      </c>
      <c r="H206" s="52">
        <f>H205/F205*100</f>
        <v>106.00033709758976</v>
      </c>
      <c r="I206" s="52">
        <f>I205/G205*100</f>
        <v>111.16735548222429</v>
      </c>
      <c r="J206" s="52">
        <f>J205/H205*100</f>
        <v>108.12529813960884</v>
      </c>
      <c r="K206" s="52">
        <f>K205/I205*100</f>
        <v>111.32128035659392</v>
      </c>
      <c r="L206" s="66"/>
      <c r="M206" s="66"/>
    </row>
    <row r="207" spans="1:13" s="54" customFormat="1" x14ac:dyDescent="0.2">
      <c r="A207" s="50" t="s">
        <v>53</v>
      </c>
      <c r="B207" s="51" t="s">
        <v>11</v>
      </c>
      <c r="C207" s="56">
        <v>24785.599999999999</v>
      </c>
      <c r="D207" s="56">
        <v>25110.799999999999</v>
      </c>
      <c r="E207" s="56">
        <v>25776</v>
      </c>
      <c r="F207" s="56">
        <v>27657.599999999999</v>
      </c>
      <c r="G207" s="56">
        <v>28304.400000000001</v>
      </c>
      <c r="H207" s="56">
        <v>29123.5</v>
      </c>
      <c r="I207" s="56">
        <v>30805.599999999999</v>
      </c>
      <c r="J207" s="56">
        <v>30637.9</v>
      </c>
      <c r="K207" s="56">
        <v>32749.8</v>
      </c>
      <c r="L207" s="53"/>
      <c r="M207" s="53"/>
    </row>
    <row r="208" spans="1:13" s="54" customFormat="1" x14ac:dyDescent="0.2">
      <c r="A208" s="67" t="s">
        <v>13</v>
      </c>
      <c r="B208" s="51" t="s">
        <v>1</v>
      </c>
      <c r="C208" s="52">
        <v>97.3</v>
      </c>
      <c r="D208" s="52">
        <f>D207/C207*100</f>
        <v>101.31205215931831</v>
      </c>
      <c r="E208" s="52">
        <f t="shared" ref="E208:F208" si="115">E207/D207*100</f>
        <v>102.64905936887713</v>
      </c>
      <c r="F208" s="52">
        <f t="shared" si="115"/>
        <v>107.29981378026071</v>
      </c>
      <c r="G208" s="52">
        <f>G207/E207*100</f>
        <v>109.80912476722533</v>
      </c>
      <c r="H208" s="52">
        <f>H207/F207*100</f>
        <v>105.30017065833623</v>
      </c>
      <c r="I208" s="52">
        <f>I207/G207*100</f>
        <v>108.83678862650328</v>
      </c>
      <c r="J208" s="52">
        <f>J207/H207*100</f>
        <v>105.19992445962882</v>
      </c>
      <c r="K208" s="52">
        <f>K207/I207*100</f>
        <v>106.31119017321527</v>
      </c>
      <c r="L208" s="66"/>
      <c r="M208" s="66"/>
    </row>
    <row r="209" spans="1:18" s="54" customFormat="1" ht="51" x14ac:dyDescent="0.2">
      <c r="A209" s="73" t="s">
        <v>39</v>
      </c>
      <c r="B209" s="85" t="s">
        <v>11</v>
      </c>
      <c r="C209" s="57">
        <f>C211+C219</f>
        <v>826620.08</v>
      </c>
      <c r="D209" s="57">
        <f t="shared" ref="D209:K209" si="116">D211+D219</f>
        <v>659252.02999999991</v>
      </c>
      <c r="E209" s="57">
        <f t="shared" si="116"/>
        <v>712664.86</v>
      </c>
      <c r="F209" s="57">
        <f t="shared" si="116"/>
        <v>770689.39999999991</v>
      </c>
      <c r="G209" s="57">
        <f t="shared" si="116"/>
        <v>786135.09</v>
      </c>
      <c r="H209" s="57">
        <f t="shared" si="116"/>
        <v>811218</v>
      </c>
      <c r="I209" s="57">
        <f t="shared" si="116"/>
        <v>848234.16999999993</v>
      </c>
      <c r="J209" s="57">
        <f t="shared" si="116"/>
        <v>853089.20000000007</v>
      </c>
      <c r="K209" s="57">
        <f t="shared" si="116"/>
        <v>915244.60000000009</v>
      </c>
      <c r="L209" s="53"/>
      <c r="M209" s="53"/>
    </row>
    <row r="210" spans="1:18" s="54" customFormat="1" x14ac:dyDescent="0.2">
      <c r="A210" s="50" t="s">
        <v>13</v>
      </c>
      <c r="B210" s="51" t="s">
        <v>1</v>
      </c>
      <c r="C210" s="52">
        <v>110.3</v>
      </c>
      <c r="D210" s="52">
        <f>D209/C209*100</f>
        <v>79.752723887375197</v>
      </c>
      <c r="E210" s="52">
        <f t="shared" ref="E210:F210" si="117">E209/D209*100</f>
        <v>108.10203496832615</v>
      </c>
      <c r="F210" s="52">
        <f t="shared" si="117"/>
        <v>108.14191119230993</v>
      </c>
      <c r="G210" s="52">
        <f>G209/E209*100</f>
        <v>110.30922585407114</v>
      </c>
      <c r="H210" s="52">
        <f>H209/F209*100</f>
        <v>105.25874626016656</v>
      </c>
      <c r="I210" s="52">
        <f>I209/G209*100</f>
        <v>107.89928865788194</v>
      </c>
      <c r="J210" s="52">
        <f>J209/H209*100</f>
        <v>105.16152255004205</v>
      </c>
      <c r="K210" s="52">
        <f>K209/I209*100</f>
        <v>107.89999181476033</v>
      </c>
      <c r="L210" s="53"/>
      <c r="M210" s="53"/>
    </row>
    <row r="211" spans="1:18" s="54" customFormat="1" ht="38.25" x14ac:dyDescent="0.2">
      <c r="A211" s="50" t="s">
        <v>54</v>
      </c>
      <c r="B211" s="51" t="s">
        <v>11</v>
      </c>
      <c r="C211" s="57">
        <f>SUM(C213:C218)</f>
        <v>819640.48</v>
      </c>
      <c r="D211" s="57">
        <f t="shared" ref="D211:K211" si="118">SUM(D213:D218)</f>
        <v>652201.62999999989</v>
      </c>
      <c r="E211" s="57">
        <f t="shared" si="118"/>
        <v>705270.16</v>
      </c>
      <c r="F211" s="57">
        <f t="shared" si="118"/>
        <v>762754.89999999991</v>
      </c>
      <c r="G211" s="57">
        <f t="shared" si="118"/>
        <v>778136.19</v>
      </c>
      <c r="H211" s="57">
        <f t="shared" si="118"/>
        <v>802862.9</v>
      </c>
      <c r="I211" s="57">
        <f t="shared" si="118"/>
        <v>839608.97</v>
      </c>
      <c r="J211" s="57">
        <f t="shared" si="118"/>
        <v>844299.70000000007</v>
      </c>
      <c r="K211" s="57">
        <f t="shared" si="118"/>
        <v>905938.10000000009</v>
      </c>
      <c r="L211" s="72"/>
      <c r="M211" s="72"/>
      <c r="N211" s="72"/>
      <c r="O211" s="72"/>
      <c r="P211" s="72"/>
      <c r="Q211" s="72"/>
      <c r="R211" s="72"/>
    </row>
    <row r="212" spans="1:18" s="54" customFormat="1" x14ac:dyDescent="0.2">
      <c r="A212" s="67" t="s">
        <v>13</v>
      </c>
      <c r="B212" s="51" t="s">
        <v>1</v>
      </c>
      <c r="C212" s="52">
        <v>110.5</v>
      </c>
      <c r="D212" s="52">
        <f>D211/C211*100</f>
        <v>79.571671472350886</v>
      </c>
      <c r="E212" s="52">
        <f t="shared" ref="E212:F212" si="119">E211/D211*100</f>
        <v>108.13682879020099</v>
      </c>
      <c r="F212" s="52">
        <f t="shared" si="119"/>
        <v>108.150740419813</v>
      </c>
      <c r="G212" s="52">
        <f>G211/E211*100</f>
        <v>110.33164794608635</v>
      </c>
      <c r="H212" s="52">
        <f>H211/F211*100</f>
        <v>105.2583077473511</v>
      </c>
      <c r="I212" s="52">
        <f>I211/G211*100</f>
        <v>107.90000269747124</v>
      </c>
      <c r="J212" s="52">
        <f>J211/H211*100</f>
        <v>105.16113025025817</v>
      </c>
      <c r="K212" s="52">
        <f>K211/I211*100</f>
        <v>107.90000254523247</v>
      </c>
      <c r="L212" s="66"/>
      <c r="M212" s="66"/>
    </row>
    <row r="213" spans="1:18" s="54" customFormat="1" ht="25.5" x14ac:dyDescent="0.2">
      <c r="A213" s="92" t="s">
        <v>72</v>
      </c>
      <c r="B213" s="85" t="s">
        <v>11</v>
      </c>
      <c r="C213" s="57">
        <v>9290.7000000000007</v>
      </c>
      <c r="D213" s="57"/>
      <c r="E213" s="57"/>
      <c r="F213" s="57"/>
      <c r="G213" s="57"/>
      <c r="H213" s="58"/>
      <c r="I213" s="58"/>
      <c r="J213" s="58"/>
      <c r="K213" s="58"/>
      <c r="L213" s="53"/>
      <c r="M213" s="53"/>
    </row>
    <row r="214" spans="1:18" s="54" customFormat="1" x14ac:dyDescent="0.2">
      <c r="A214" s="65" t="s">
        <v>103</v>
      </c>
      <c r="B214" s="51" t="s">
        <v>11</v>
      </c>
      <c r="C214" s="57">
        <v>84665.93</v>
      </c>
      <c r="D214" s="57">
        <v>86608.24</v>
      </c>
      <c r="E214" s="57">
        <v>84035.83</v>
      </c>
      <c r="F214" s="57">
        <v>90170.4</v>
      </c>
      <c r="G214" s="57">
        <v>94996.479999999996</v>
      </c>
      <c r="H214" s="57">
        <v>94949.4</v>
      </c>
      <c r="I214" s="57">
        <v>98758.91</v>
      </c>
      <c r="J214" s="57">
        <v>99886.8</v>
      </c>
      <c r="K214" s="57">
        <v>102709.26</v>
      </c>
      <c r="L214" s="53"/>
      <c r="M214" s="53"/>
    </row>
    <row r="215" spans="1:18" s="54" customFormat="1" x14ac:dyDescent="0.2">
      <c r="A215" s="65" t="s">
        <v>108</v>
      </c>
      <c r="B215" s="51" t="s">
        <v>11</v>
      </c>
      <c r="C215" s="57">
        <v>199028.64</v>
      </c>
      <c r="D215" s="57">
        <v>258481.61</v>
      </c>
      <c r="E215" s="57">
        <v>303115.27</v>
      </c>
      <c r="F215" s="57">
        <v>325242.7</v>
      </c>
      <c r="G215" s="57">
        <v>330396.27</v>
      </c>
      <c r="H215" s="58">
        <v>342480.6</v>
      </c>
      <c r="I215" s="58">
        <v>345595</v>
      </c>
      <c r="J215" s="58">
        <v>355620</v>
      </c>
      <c r="K215" s="58">
        <v>359419</v>
      </c>
      <c r="L215" s="53"/>
      <c r="M215" s="53"/>
    </row>
    <row r="216" spans="1:18" s="54" customFormat="1" x14ac:dyDescent="0.2">
      <c r="A216" s="65" t="s">
        <v>111</v>
      </c>
      <c r="B216" s="51" t="s">
        <v>11</v>
      </c>
      <c r="C216" s="57">
        <v>127590.11</v>
      </c>
      <c r="D216" s="57">
        <v>127427.98</v>
      </c>
      <c r="E216" s="57">
        <v>181741.06</v>
      </c>
      <c r="F216" s="57">
        <v>192500</v>
      </c>
      <c r="G216" s="57">
        <v>194462.94</v>
      </c>
      <c r="H216" s="57">
        <v>202703</v>
      </c>
      <c r="I216" s="57">
        <v>208075.31</v>
      </c>
      <c r="J216" s="57">
        <v>213245</v>
      </c>
      <c r="K216" s="57">
        <v>222640.64000000001</v>
      </c>
      <c r="L216" s="53"/>
      <c r="M216" s="53"/>
    </row>
    <row r="217" spans="1:18" s="71" customFormat="1" x14ac:dyDescent="0.2">
      <c r="A217" s="98" t="s">
        <v>144</v>
      </c>
      <c r="B217" s="51" t="s">
        <v>11</v>
      </c>
      <c r="C217" s="58">
        <v>17250</v>
      </c>
      <c r="D217" s="58">
        <v>18952</v>
      </c>
      <c r="E217" s="58">
        <v>20370</v>
      </c>
      <c r="F217" s="58">
        <v>21860</v>
      </c>
      <c r="G217" s="58">
        <v>22950</v>
      </c>
      <c r="H217" s="57">
        <v>22995</v>
      </c>
      <c r="I217" s="57">
        <v>23868</v>
      </c>
      <c r="J217" s="57">
        <v>24190</v>
      </c>
      <c r="K217" s="57">
        <v>24823</v>
      </c>
      <c r="L217" s="75"/>
      <c r="M217" s="75"/>
    </row>
    <row r="218" spans="1:18" s="54" customFormat="1" x14ac:dyDescent="0.2">
      <c r="A218" s="50" t="s">
        <v>52</v>
      </c>
      <c r="B218" s="51" t="s">
        <v>11</v>
      </c>
      <c r="C218" s="57">
        <v>381815.1</v>
      </c>
      <c r="D218" s="57">
        <v>160731.79999999999</v>
      </c>
      <c r="E218" s="57">
        <v>116008</v>
      </c>
      <c r="F218" s="57">
        <v>132981.79999999999</v>
      </c>
      <c r="G218" s="57">
        <v>135330.5</v>
      </c>
      <c r="H218" s="57">
        <v>139734.9</v>
      </c>
      <c r="I218" s="57">
        <v>163311.75</v>
      </c>
      <c r="J218" s="57">
        <v>151357.9</v>
      </c>
      <c r="K218" s="57">
        <v>196346.2</v>
      </c>
      <c r="L218" s="53"/>
      <c r="M218" s="53"/>
    </row>
    <row r="219" spans="1:18" s="54" customFormat="1" x14ac:dyDescent="0.2">
      <c r="A219" s="50" t="s">
        <v>53</v>
      </c>
      <c r="B219" s="51" t="s">
        <v>11</v>
      </c>
      <c r="C219" s="57">
        <v>6979.6</v>
      </c>
      <c r="D219" s="57">
        <v>7050.4</v>
      </c>
      <c r="E219" s="57">
        <v>7394.7</v>
      </c>
      <c r="F219" s="57">
        <v>7934.5</v>
      </c>
      <c r="G219" s="57">
        <v>7998.9</v>
      </c>
      <c r="H219" s="57">
        <v>8355.1</v>
      </c>
      <c r="I219" s="57">
        <v>8625.2000000000007</v>
      </c>
      <c r="J219" s="57">
        <v>8789.5</v>
      </c>
      <c r="K219" s="57">
        <v>9306.5</v>
      </c>
      <c r="L219" s="53"/>
      <c r="M219" s="53"/>
    </row>
    <row r="220" spans="1:18" s="54" customFormat="1" x14ac:dyDescent="0.2">
      <c r="A220" s="67" t="s">
        <v>13</v>
      </c>
      <c r="B220" s="51" t="s">
        <v>1</v>
      </c>
      <c r="C220" s="52">
        <v>94.1</v>
      </c>
      <c r="D220" s="52">
        <f>D219/C219*100</f>
        <v>101.01438477849733</v>
      </c>
      <c r="E220" s="52">
        <f t="shared" ref="E220:F220" si="120">E219/D219*100</f>
        <v>104.88341087030524</v>
      </c>
      <c r="F220" s="52">
        <f t="shared" si="120"/>
        <v>107.29982284609247</v>
      </c>
      <c r="G220" s="52">
        <f>G219/E219*100</f>
        <v>108.17071686478153</v>
      </c>
      <c r="H220" s="52">
        <f>H219/F219*100</f>
        <v>105.30090112798538</v>
      </c>
      <c r="I220" s="52">
        <f>I219/G219*100</f>
        <v>107.82982660115768</v>
      </c>
      <c r="J220" s="52">
        <f>J219/H219*100</f>
        <v>105.19921963830474</v>
      </c>
      <c r="K220" s="52">
        <f>K219/I219*100</f>
        <v>107.8989472707879</v>
      </c>
      <c r="L220" s="66"/>
      <c r="M220" s="66"/>
    </row>
    <row r="221" spans="1:18" s="54" customFormat="1" ht="63.75" x14ac:dyDescent="0.2">
      <c r="A221" s="73" t="s">
        <v>40</v>
      </c>
      <c r="B221" s="51" t="s">
        <v>11</v>
      </c>
      <c r="C221" s="57">
        <f>C223+C227</f>
        <v>180357.56</v>
      </c>
      <c r="D221" s="57">
        <f t="shared" ref="D221:K221" si="121">D223+D227</f>
        <v>307407.18999999994</v>
      </c>
      <c r="E221" s="57">
        <f t="shared" si="121"/>
        <v>330568.08999999997</v>
      </c>
      <c r="F221" s="57">
        <f t="shared" si="121"/>
        <v>358699.5</v>
      </c>
      <c r="G221" s="57">
        <f t="shared" si="121"/>
        <v>368373.77</v>
      </c>
      <c r="H221" s="57">
        <f t="shared" si="121"/>
        <v>380498.69999999995</v>
      </c>
      <c r="I221" s="57">
        <f t="shared" si="121"/>
        <v>399349.18</v>
      </c>
      <c r="J221" s="57">
        <f t="shared" si="121"/>
        <v>400420.5</v>
      </c>
      <c r="K221" s="57">
        <f t="shared" si="121"/>
        <v>429850.42</v>
      </c>
      <c r="L221" s="53"/>
      <c r="M221" s="53"/>
    </row>
    <row r="222" spans="1:18" s="54" customFormat="1" x14ac:dyDescent="0.2">
      <c r="A222" s="50" t="s">
        <v>13</v>
      </c>
      <c r="B222" s="51" t="s">
        <v>1</v>
      </c>
      <c r="C222" s="52">
        <v>96.3</v>
      </c>
      <c r="D222" s="52">
        <f>D221/C221*100</f>
        <v>170.44319628187472</v>
      </c>
      <c r="E222" s="52">
        <f t="shared" ref="E222:F222" si="122">E221/D221*100</f>
        <v>107.53427400315523</v>
      </c>
      <c r="F222" s="52">
        <f t="shared" si="122"/>
        <v>108.51001982677761</v>
      </c>
      <c r="G222" s="52">
        <f>G221/E221*100</f>
        <v>111.43657876959632</v>
      </c>
      <c r="H222" s="52">
        <f>H221/F221*100</f>
        <v>106.07728753455189</v>
      </c>
      <c r="I222" s="52">
        <f>I221/G221*100</f>
        <v>108.40869044503359</v>
      </c>
      <c r="J222" s="52">
        <f>J221/H221*100</f>
        <v>105.23570776982945</v>
      </c>
      <c r="K222" s="52">
        <f>K221/I221*100</f>
        <v>107.63773697995322</v>
      </c>
      <c r="L222" s="53"/>
      <c r="M222" s="53"/>
    </row>
    <row r="223" spans="1:18" s="54" customFormat="1" ht="38.25" x14ac:dyDescent="0.2">
      <c r="A223" s="50" t="s">
        <v>54</v>
      </c>
      <c r="B223" s="51" t="s">
        <v>11</v>
      </c>
      <c r="C223" s="57">
        <f>SUM(C225:C226)</f>
        <v>143343.56</v>
      </c>
      <c r="D223" s="57">
        <f t="shared" ref="D223:K223" si="123">SUM(D225:D226)</f>
        <v>269553.08999999997</v>
      </c>
      <c r="E223" s="57">
        <f t="shared" si="123"/>
        <v>290631.99</v>
      </c>
      <c r="F223" s="57">
        <f t="shared" si="123"/>
        <v>315848.09999999998</v>
      </c>
      <c r="G223" s="57">
        <f t="shared" si="123"/>
        <v>323763.57</v>
      </c>
      <c r="H223" s="57">
        <f t="shared" si="123"/>
        <v>335376.09999999998</v>
      </c>
      <c r="I223" s="57">
        <f t="shared" si="123"/>
        <v>349988.48</v>
      </c>
      <c r="J223" s="57">
        <f t="shared" si="123"/>
        <v>352951.6</v>
      </c>
      <c r="K223" s="57">
        <f t="shared" si="123"/>
        <v>376937.62</v>
      </c>
      <c r="L223" s="72"/>
      <c r="M223" s="72"/>
      <c r="N223" s="72"/>
      <c r="O223" s="72"/>
      <c r="P223" s="72"/>
      <c r="Q223" s="72"/>
      <c r="R223" s="72"/>
    </row>
    <row r="224" spans="1:18" s="54" customFormat="1" x14ac:dyDescent="0.2">
      <c r="A224" s="67" t="s">
        <v>13</v>
      </c>
      <c r="B224" s="51" t="s">
        <v>1</v>
      </c>
      <c r="C224" s="52">
        <v>96.7</v>
      </c>
      <c r="D224" s="52">
        <f>D223/C223*100</f>
        <v>188.04687842272091</v>
      </c>
      <c r="E224" s="52">
        <f t="shared" ref="E224:F224" si="124">E223/D223*100</f>
        <v>107.81994374466271</v>
      </c>
      <c r="F224" s="52">
        <f t="shared" si="124"/>
        <v>108.67630228867786</v>
      </c>
      <c r="G224" s="52">
        <f>G223/E223*100</f>
        <v>111.39983936386358</v>
      </c>
      <c r="H224" s="52">
        <f>H223/F223*100</f>
        <v>106.1827188449131</v>
      </c>
      <c r="I224" s="52">
        <f>I223/G223*100</f>
        <v>108.10001878840167</v>
      </c>
      <c r="J224" s="52">
        <f>J223/H223*100</f>
        <v>105.24053443283525</v>
      </c>
      <c r="K224" s="52">
        <f>K223/I223*100</f>
        <v>107.70000772596859</v>
      </c>
      <c r="L224" s="66"/>
      <c r="M224" s="66"/>
    </row>
    <row r="225" spans="1:13" s="54" customFormat="1" x14ac:dyDescent="0.2">
      <c r="A225" s="92" t="s">
        <v>73</v>
      </c>
      <c r="B225" s="51" t="s">
        <v>11</v>
      </c>
      <c r="C225" s="56">
        <v>137504.26</v>
      </c>
      <c r="D225" s="56">
        <v>147397.49</v>
      </c>
      <c r="E225" s="56">
        <v>166373.99</v>
      </c>
      <c r="F225" s="56">
        <v>176689.2</v>
      </c>
      <c r="G225" s="56">
        <v>178020.17</v>
      </c>
      <c r="H225" s="94">
        <v>182300</v>
      </c>
      <c r="I225" s="94">
        <v>185140.98</v>
      </c>
      <c r="J225" s="94">
        <v>190000</v>
      </c>
      <c r="K225" s="94">
        <v>192546.62</v>
      </c>
      <c r="L225" s="53"/>
      <c r="M225" s="53"/>
    </row>
    <row r="226" spans="1:13" s="54" customFormat="1" x14ac:dyDescent="0.2">
      <c r="A226" s="50" t="s">
        <v>52</v>
      </c>
      <c r="B226" s="51" t="s">
        <v>11</v>
      </c>
      <c r="C226" s="56">
        <v>5839.3</v>
      </c>
      <c r="D226" s="56">
        <v>122155.6</v>
      </c>
      <c r="E226" s="56">
        <v>124258</v>
      </c>
      <c r="F226" s="56">
        <v>139158.9</v>
      </c>
      <c r="G226" s="56">
        <v>145743.4</v>
      </c>
      <c r="H226" s="74">
        <v>153076.1</v>
      </c>
      <c r="I226" s="74">
        <v>164847.5</v>
      </c>
      <c r="J226" s="74">
        <v>162951.6</v>
      </c>
      <c r="K226" s="74">
        <v>184391</v>
      </c>
      <c r="L226" s="53"/>
      <c r="M226" s="53"/>
    </row>
    <row r="227" spans="1:13" s="54" customFormat="1" x14ac:dyDescent="0.2">
      <c r="A227" s="50" t="s">
        <v>53</v>
      </c>
      <c r="B227" s="51" t="s">
        <v>11</v>
      </c>
      <c r="C227" s="56">
        <v>37014</v>
      </c>
      <c r="D227" s="56">
        <v>37854.1</v>
      </c>
      <c r="E227" s="56">
        <v>39936.1</v>
      </c>
      <c r="F227" s="56">
        <v>42851.4</v>
      </c>
      <c r="G227" s="56">
        <v>44610.2</v>
      </c>
      <c r="H227" s="74">
        <v>45122.6</v>
      </c>
      <c r="I227" s="74">
        <v>49360.7</v>
      </c>
      <c r="J227" s="74">
        <v>47468.9</v>
      </c>
      <c r="K227" s="74">
        <v>52912.800000000003</v>
      </c>
      <c r="L227" s="53"/>
      <c r="M227" s="53"/>
    </row>
    <row r="228" spans="1:13" s="54" customFormat="1" x14ac:dyDescent="0.2">
      <c r="A228" s="67" t="s">
        <v>13</v>
      </c>
      <c r="B228" s="51" t="s">
        <v>1</v>
      </c>
      <c r="C228" s="52">
        <v>94.7</v>
      </c>
      <c r="D228" s="52">
        <f>D227/C227*100</f>
        <v>102.26968174204355</v>
      </c>
      <c r="E228" s="52">
        <f t="shared" ref="E228:F228" si="125">E227/D227*100</f>
        <v>105.50006472218334</v>
      </c>
      <c r="F228" s="52">
        <f t="shared" si="125"/>
        <v>107.29991160879506</v>
      </c>
      <c r="G228" s="52">
        <f>G227/E227*100</f>
        <v>111.70394705542104</v>
      </c>
      <c r="H228" s="52">
        <f>H227/F227*100</f>
        <v>105.30017689036997</v>
      </c>
      <c r="I228" s="52">
        <f>I227/G227*100</f>
        <v>110.64890989056315</v>
      </c>
      <c r="J228" s="52">
        <f>J227/H227*100</f>
        <v>105.19983334293681</v>
      </c>
      <c r="K228" s="52">
        <f>K227/I227*100</f>
        <v>107.19621075065793</v>
      </c>
      <c r="L228" s="66"/>
      <c r="M228" s="66"/>
    </row>
    <row r="229" spans="1:13" s="54" customFormat="1" x14ac:dyDescent="0.2">
      <c r="A229" s="73" t="s">
        <v>12</v>
      </c>
      <c r="B229" s="51" t="s">
        <v>11</v>
      </c>
      <c r="C229" s="56">
        <f>C231+C235</f>
        <v>635475.5</v>
      </c>
      <c r="D229" s="56">
        <f t="shared" ref="D229:K229" si="126">D231+D235</f>
        <v>790523.29999999993</v>
      </c>
      <c r="E229" s="56">
        <f t="shared" si="126"/>
        <v>846926.5</v>
      </c>
      <c r="F229" s="56">
        <f t="shared" si="126"/>
        <v>919752.1</v>
      </c>
      <c r="G229" s="56">
        <f t="shared" si="126"/>
        <v>933235.39999999991</v>
      </c>
      <c r="H229" s="56">
        <f t="shared" si="126"/>
        <v>967916</v>
      </c>
      <c r="I229" s="56">
        <f t="shared" si="126"/>
        <v>1015749.6000000001</v>
      </c>
      <c r="J229" s="56">
        <f t="shared" si="126"/>
        <v>1017675.5</v>
      </c>
      <c r="K229" s="56">
        <f t="shared" si="126"/>
        <v>1097081.7</v>
      </c>
      <c r="L229" s="53"/>
      <c r="M229" s="53"/>
    </row>
    <row r="230" spans="1:13" s="54" customFormat="1" x14ac:dyDescent="0.2">
      <c r="A230" s="67" t="s">
        <v>13</v>
      </c>
      <c r="B230" s="51" t="s">
        <v>1</v>
      </c>
      <c r="C230" s="52">
        <v>93.1</v>
      </c>
      <c r="D230" s="52">
        <f>D229/C229*100</f>
        <v>124.39870616569794</v>
      </c>
      <c r="E230" s="52">
        <f t="shared" ref="E230:F230" si="127">E229/D229*100</f>
        <v>107.13491936290809</v>
      </c>
      <c r="F230" s="52">
        <f t="shared" si="127"/>
        <v>108.59880993214877</v>
      </c>
      <c r="G230" s="52">
        <f>G229/E229*100</f>
        <v>110.19083710333777</v>
      </c>
      <c r="H230" s="52">
        <f>H229/F229*100</f>
        <v>105.23661756249321</v>
      </c>
      <c r="I230" s="52">
        <f>I229/G229*100</f>
        <v>108.84173489346848</v>
      </c>
      <c r="J230" s="52">
        <f>J229/H229*100</f>
        <v>105.14089032519351</v>
      </c>
      <c r="K230" s="52">
        <f>K229/I229*100</f>
        <v>108.00710135647603</v>
      </c>
      <c r="L230" s="53"/>
      <c r="M230" s="53"/>
    </row>
    <row r="231" spans="1:13" s="71" customFormat="1" ht="38.25" x14ac:dyDescent="0.2">
      <c r="A231" s="50" t="s">
        <v>54</v>
      </c>
      <c r="B231" s="51" t="s">
        <v>11</v>
      </c>
      <c r="C231" s="57">
        <f>SUM(C233:C234)</f>
        <v>308150.59999999998</v>
      </c>
      <c r="D231" s="57">
        <f t="shared" ref="D231:K231" si="128">SUM(D233:D234)</f>
        <v>461956.1</v>
      </c>
      <c r="E231" s="57">
        <f t="shared" si="128"/>
        <v>497659.6</v>
      </c>
      <c r="F231" s="57">
        <f t="shared" si="128"/>
        <v>544988.69999999995</v>
      </c>
      <c r="G231" s="57">
        <f t="shared" si="128"/>
        <v>549738.1</v>
      </c>
      <c r="H231" s="57">
        <f t="shared" si="128"/>
        <v>573290.1</v>
      </c>
      <c r="I231" s="57">
        <f t="shared" si="128"/>
        <v>599764.30000000005</v>
      </c>
      <c r="J231" s="57">
        <f t="shared" si="128"/>
        <v>602529.1</v>
      </c>
      <c r="K231" s="57">
        <f t="shared" si="128"/>
        <v>648345.19999999995</v>
      </c>
      <c r="L231" s="75"/>
      <c r="M231" s="75"/>
    </row>
    <row r="232" spans="1:13" s="54" customFormat="1" x14ac:dyDescent="0.2">
      <c r="A232" s="67" t="s">
        <v>13</v>
      </c>
      <c r="B232" s="51" t="s">
        <v>1</v>
      </c>
      <c r="C232" s="52">
        <v>92</v>
      </c>
      <c r="D232" s="52">
        <f>D231/C231*100</f>
        <v>149.91244540818678</v>
      </c>
      <c r="E232" s="52">
        <f t="shared" ref="E232:F232" si="129">E231/D231*100</f>
        <v>107.72876470296637</v>
      </c>
      <c r="F232" s="52">
        <f t="shared" si="129"/>
        <v>109.51033598065827</v>
      </c>
      <c r="G232" s="52">
        <f>G231/E231*100</f>
        <v>110.46468308860113</v>
      </c>
      <c r="H232" s="52">
        <f>H231/F231*100</f>
        <v>105.1930251030893</v>
      </c>
      <c r="I232" s="52">
        <f>I231/G231*100</f>
        <v>109.10000598466797</v>
      </c>
      <c r="J232" s="52">
        <f>J231/H231*100</f>
        <v>105.10021017282524</v>
      </c>
      <c r="K232" s="52">
        <f>K231/I231*100</f>
        <v>108.09999861612303</v>
      </c>
      <c r="L232" s="66"/>
      <c r="M232" s="66"/>
    </row>
    <row r="233" spans="1:13" s="54" customFormat="1" ht="25.5" x14ac:dyDescent="0.2">
      <c r="A233" s="92" t="s">
        <v>115</v>
      </c>
      <c r="B233" s="51" t="s">
        <v>11</v>
      </c>
      <c r="C233" s="56">
        <v>152001</v>
      </c>
      <c r="D233" s="56">
        <v>221814</v>
      </c>
      <c r="E233" s="56">
        <v>248045</v>
      </c>
      <c r="F233" s="56">
        <v>248045</v>
      </c>
      <c r="G233" s="56">
        <v>248045</v>
      </c>
      <c r="H233" s="74">
        <v>248045</v>
      </c>
      <c r="I233" s="74">
        <v>248045</v>
      </c>
      <c r="J233" s="74">
        <v>248045</v>
      </c>
      <c r="K233" s="74">
        <v>248045</v>
      </c>
      <c r="L233" s="53"/>
      <c r="M233" s="53"/>
    </row>
    <row r="234" spans="1:13" s="54" customFormat="1" x14ac:dyDescent="0.2">
      <c r="A234" s="50" t="s">
        <v>52</v>
      </c>
      <c r="B234" s="51" t="s">
        <v>11</v>
      </c>
      <c r="C234" s="56">
        <v>156149.6</v>
      </c>
      <c r="D234" s="56">
        <v>240142.1</v>
      </c>
      <c r="E234" s="56">
        <v>249614.6</v>
      </c>
      <c r="F234" s="56">
        <v>296943.7</v>
      </c>
      <c r="G234" s="56">
        <v>301693.09999999998</v>
      </c>
      <c r="H234" s="74">
        <v>325245.09999999998</v>
      </c>
      <c r="I234" s="74">
        <v>351719.3</v>
      </c>
      <c r="J234" s="74">
        <v>354484.1</v>
      </c>
      <c r="K234" s="74">
        <v>400300.2</v>
      </c>
      <c r="L234" s="53"/>
      <c r="M234" s="53"/>
    </row>
    <row r="235" spans="1:13" s="54" customFormat="1" x14ac:dyDescent="0.2">
      <c r="A235" s="50" t="s">
        <v>53</v>
      </c>
      <c r="B235" s="51" t="s">
        <v>11</v>
      </c>
      <c r="C235" s="56">
        <f>SUM(C237:C240)</f>
        <v>327324.90000000002</v>
      </c>
      <c r="D235" s="56">
        <f t="shared" ref="D235:K235" si="130">SUM(D237:D240)</f>
        <v>328567.19999999995</v>
      </c>
      <c r="E235" s="56">
        <f t="shared" si="130"/>
        <v>349266.9</v>
      </c>
      <c r="F235" s="56">
        <f t="shared" si="130"/>
        <v>374763.4</v>
      </c>
      <c r="G235" s="56">
        <f t="shared" si="130"/>
        <v>383497.3</v>
      </c>
      <c r="H235" s="56">
        <f t="shared" si="130"/>
        <v>394625.9</v>
      </c>
      <c r="I235" s="56">
        <f t="shared" si="130"/>
        <v>415985.3</v>
      </c>
      <c r="J235" s="56">
        <f t="shared" si="130"/>
        <v>415146.4</v>
      </c>
      <c r="K235" s="56">
        <f t="shared" si="130"/>
        <v>448736.5</v>
      </c>
      <c r="L235" s="53"/>
      <c r="M235" s="53"/>
    </row>
    <row r="236" spans="1:13" s="54" customFormat="1" x14ac:dyDescent="0.2">
      <c r="A236" s="67" t="s">
        <v>13</v>
      </c>
      <c r="B236" s="51" t="s">
        <v>1</v>
      </c>
      <c r="C236" s="52">
        <v>94.2</v>
      </c>
      <c r="D236" s="52">
        <f>D235/C235*100</f>
        <v>100.37953116307375</v>
      </c>
      <c r="E236" s="52">
        <f t="shared" ref="E236:F236" si="131">E235/D235*100</f>
        <v>106.29998977378146</v>
      </c>
      <c r="F236" s="52">
        <f t="shared" si="131"/>
        <v>107.30000466691804</v>
      </c>
      <c r="G236" s="52">
        <f>G235/E235*100</f>
        <v>109.80064243133259</v>
      </c>
      <c r="H236" s="52">
        <f>H235/F235*100</f>
        <v>105.30001062003387</v>
      </c>
      <c r="I236" s="52">
        <f>I235/G235*100</f>
        <v>108.47150683981349</v>
      </c>
      <c r="J236" s="52">
        <f>J235/H235*100</f>
        <v>105.19998814066689</v>
      </c>
      <c r="K236" s="52">
        <f>K235/I235*100</f>
        <v>107.87316282570562</v>
      </c>
      <c r="L236" s="66"/>
      <c r="M236" s="66"/>
    </row>
    <row r="237" spans="1:13" s="54" customFormat="1" x14ac:dyDescent="0.2">
      <c r="A237" s="91" t="s">
        <v>101</v>
      </c>
      <c r="B237" s="51" t="s">
        <v>11</v>
      </c>
      <c r="C237" s="57">
        <v>19509.7</v>
      </c>
      <c r="D237" s="57">
        <v>16612.599999999999</v>
      </c>
      <c r="E237" s="57">
        <v>19276</v>
      </c>
      <c r="F237" s="57">
        <v>21500</v>
      </c>
      <c r="G237" s="57">
        <v>23298</v>
      </c>
      <c r="H237" s="57">
        <v>23500</v>
      </c>
      <c r="I237" s="57">
        <v>25920</v>
      </c>
      <c r="J237" s="57">
        <v>28500</v>
      </c>
      <c r="K237" s="57">
        <v>29250</v>
      </c>
      <c r="L237" s="66"/>
      <c r="M237" s="66"/>
    </row>
    <row r="238" spans="1:13" s="54" customFormat="1" x14ac:dyDescent="0.2">
      <c r="A238" s="91" t="s">
        <v>157</v>
      </c>
      <c r="B238" s="51" t="s">
        <v>11</v>
      </c>
      <c r="C238" s="57">
        <v>15732</v>
      </c>
      <c r="D238" s="57">
        <v>19944</v>
      </c>
      <c r="E238" s="57">
        <v>21600</v>
      </c>
      <c r="F238" s="57">
        <v>24000</v>
      </c>
      <c r="G238" s="57">
        <v>24420</v>
      </c>
      <c r="H238" s="57">
        <v>25000</v>
      </c>
      <c r="I238" s="57">
        <v>25992</v>
      </c>
      <c r="J238" s="57">
        <v>27500</v>
      </c>
      <c r="K238" s="57">
        <v>28080</v>
      </c>
      <c r="L238" s="66"/>
      <c r="M238" s="66"/>
    </row>
    <row r="239" spans="1:13" s="54" customFormat="1" x14ac:dyDescent="0.2">
      <c r="A239" s="91" t="s">
        <v>158</v>
      </c>
      <c r="B239" s="51" t="s">
        <v>11</v>
      </c>
      <c r="C239" s="57">
        <v>18926</v>
      </c>
      <c r="D239" s="57">
        <v>26321</v>
      </c>
      <c r="E239" s="57">
        <v>28400</v>
      </c>
      <c r="F239" s="57">
        <v>28900</v>
      </c>
      <c r="G239" s="57">
        <v>29400</v>
      </c>
      <c r="H239" s="57">
        <v>28900</v>
      </c>
      <c r="I239" s="57">
        <v>29400</v>
      </c>
      <c r="J239" s="57">
        <v>28900</v>
      </c>
      <c r="K239" s="57">
        <v>29400</v>
      </c>
      <c r="L239" s="66"/>
      <c r="M239" s="66"/>
    </row>
    <row r="240" spans="1:13" s="54" customFormat="1" x14ac:dyDescent="0.2">
      <c r="A240" s="91" t="s">
        <v>52</v>
      </c>
      <c r="B240" s="51" t="s">
        <v>11</v>
      </c>
      <c r="C240" s="57">
        <v>273157.2</v>
      </c>
      <c r="D240" s="57">
        <v>265689.59999999998</v>
      </c>
      <c r="E240" s="57">
        <v>279990.90000000002</v>
      </c>
      <c r="F240" s="57">
        <v>300363.40000000002</v>
      </c>
      <c r="G240" s="57">
        <v>306379.3</v>
      </c>
      <c r="H240" s="57">
        <v>317225.90000000002</v>
      </c>
      <c r="I240" s="57">
        <v>334673.3</v>
      </c>
      <c r="J240" s="57">
        <v>330246.40000000002</v>
      </c>
      <c r="K240" s="57">
        <v>362006.5</v>
      </c>
      <c r="L240" s="66"/>
      <c r="M240" s="66"/>
    </row>
    <row r="241" spans="1:13" s="54" customFormat="1" ht="51" x14ac:dyDescent="0.2">
      <c r="A241" s="73" t="s">
        <v>41</v>
      </c>
      <c r="B241" s="51" t="s">
        <v>11</v>
      </c>
      <c r="C241" s="57">
        <f>C243+C251</f>
        <v>1221378.3600000001</v>
      </c>
      <c r="D241" s="57">
        <f t="shared" ref="D241:K241" si="132">D243+D251</f>
        <v>1282389.6000000001</v>
      </c>
      <c r="E241" s="57">
        <f t="shared" si="132"/>
        <v>1375100.9000000001</v>
      </c>
      <c r="F241" s="57">
        <f t="shared" si="132"/>
        <v>1478483.2</v>
      </c>
      <c r="G241" s="57">
        <f t="shared" si="132"/>
        <v>1518683.54</v>
      </c>
      <c r="H241" s="57">
        <f t="shared" si="132"/>
        <v>1556684.8</v>
      </c>
      <c r="I241" s="57">
        <f t="shared" si="132"/>
        <v>1639738.73</v>
      </c>
      <c r="J241" s="57">
        <f t="shared" si="132"/>
        <v>1635671.5</v>
      </c>
      <c r="K241" s="57">
        <f t="shared" si="132"/>
        <v>1771366.38</v>
      </c>
      <c r="L241" s="53"/>
      <c r="M241" s="53"/>
    </row>
    <row r="242" spans="1:13" s="54" customFormat="1" x14ac:dyDescent="0.2">
      <c r="A242" s="67" t="s">
        <v>13</v>
      </c>
      <c r="B242" s="51" t="s">
        <v>1</v>
      </c>
      <c r="C242" s="52">
        <v>107.4</v>
      </c>
      <c r="D242" s="52">
        <f>D241/C241*100</f>
        <v>104.99527763043059</v>
      </c>
      <c r="E242" s="52">
        <f t="shared" ref="E242:F242" si="133">E241/D241*100</f>
        <v>107.22957360228125</v>
      </c>
      <c r="F242" s="52">
        <f t="shared" si="133"/>
        <v>107.51816103094687</v>
      </c>
      <c r="G242" s="52">
        <f>G241/E241*100</f>
        <v>110.44160759403181</v>
      </c>
      <c r="H242" s="52">
        <f>H241/F241*100</f>
        <v>105.28931272266064</v>
      </c>
      <c r="I242" s="52">
        <f>I241/G241*100</f>
        <v>107.97106090976662</v>
      </c>
      <c r="J242" s="52">
        <f>J241/H241*100</f>
        <v>105.07403297057954</v>
      </c>
      <c r="K242" s="52">
        <f>K241/I241*100</f>
        <v>108.02735506527921</v>
      </c>
      <c r="L242" s="66"/>
      <c r="M242" s="66"/>
    </row>
    <row r="243" spans="1:13" s="71" customFormat="1" ht="38.25" x14ac:dyDescent="0.2">
      <c r="A243" s="50" t="s">
        <v>54</v>
      </c>
      <c r="B243" s="51" t="s">
        <v>11</v>
      </c>
      <c r="C243" s="57">
        <f>SUM(C245:C250)</f>
        <v>832721.16</v>
      </c>
      <c r="D243" s="57">
        <f t="shared" ref="D243:K243" si="134">SUM(D245:D250)</f>
        <v>890820.2</v>
      </c>
      <c r="E243" s="57">
        <f t="shared" si="134"/>
        <v>957386.70000000007</v>
      </c>
      <c r="F243" s="57">
        <f t="shared" si="134"/>
        <v>1030275.9</v>
      </c>
      <c r="G243" s="57">
        <f t="shared" si="134"/>
        <v>1061286.44</v>
      </c>
      <c r="H243" s="57">
        <f t="shared" si="134"/>
        <v>1084721.5</v>
      </c>
      <c r="I243" s="57">
        <f t="shared" si="134"/>
        <v>1143005.53</v>
      </c>
      <c r="J243" s="57">
        <f t="shared" si="134"/>
        <v>1139167.1000000001</v>
      </c>
      <c r="K243" s="57">
        <f t="shared" si="134"/>
        <v>1237874.98</v>
      </c>
      <c r="L243" s="75"/>
      <c r="M243" s="75"/>
    </row>
    <row r="244" spans="1:13" s="54" customFormat="1" x14ac:dyDescent="0.2">
      <c r="A244" s="67" t="s">
        <v>13</v>
      </c>
      <c r="B244" s="51" t="s">
        <v>1</v>
      </c>
      <c r="C244" s="52">
        <v>115</v>
      </c>
      <c r="D244" s="52">
        <f>D243/C243*100</f>
        <v>106.9770101674851</v>
      </c>
      <c r="E244" s="52">
        <f t="shared" ref="E244:F244" si="135">E243/D243*100</f>
        <v>107.47249557205822</v>
      </c>
      <c r="F244" s="52">
        <f t="shared" si="135"/>
        <v>107.61334996611087</v>
      </c>
      <c r="G244" s="52">
        <f>G243/E243*100</f>
        <v>110.85243193789927</v>
      </c>
      <c r="H244" s="52">
        <f>H243/F243*100</f>
        <v>105.28456503738464</v>
      </c>
      <c r="I244" s="52">
        <f>I243/G243*100</f>
        <v>107.70000321496617</v>
      </c>
      <c r="J244" s="52">
        <f>J243/H243*100</f>
        <v>105.0193160179825</v>
      </c>
      <c r="K244" s="52">
        <f>K243/I243*100</f>
        <v>108.29999921347712</v>
      </c>
      <c r="L244" s="66"/>
      <c r="M244" s="66"/>
    </row>
    <row r="245" spans="1:13" s="71" customFormat="1" x14ac:dyDescent="0.2">
      <c r="A245" s="92" t="s">
        <v>83</v>
      </c>
      <c r="B245" s="51" t="s">
        <v>11</v>
      </c>
      <c r="C245" s="55">
        <v>40066.1</v>
      </c>
      <c r="D245" s="55">
        <v>45100.4</v>
      </c>
      <c r="E245" s="55">
        <v>45200</v>
      </c>
      <c r="F245" s="55">
        <v>45200</v>
      </c>
      <c r="G245" s="55">
        <v>45200</v>
      </c>
      <c r="H245" s="74">
        <v>45200</v>
      </c>
      <c r="I245" s="74">
        <v>45200</v>
      </c>
      <c r="J245" s="74">
        <v>45200</v>
      </c>
      <c r="K245" s="74">
        <v>45200</v>
      </c>
      <c r="L245" s="75"/>
      <c r="M245" s="75"/>
    </row>
    <row r="246" spans="1:13" s="71" customFormat="1" x14ac:dyDescent="0.2">
      <c r="A246" s="65" t="s">
        <v>104</v>
      </c>
      <c r="B246" s="51" t="s">
        <v>11</v>
      </c>
      <c r="C246" s="55">
        <v>111787.5</v>
      </c>
      <c r="D246" s="55">
        <v>113769.9</v>
      </c>
      <c r="E246" s="55">
        <v>124350.25</v>
      </c>
      <c r="F246" s="55">
        <v>129000</v>
      </c>
      <c r="G246" s="55">
        <v>129324.26</v>
      </c>
      <c r="H246" s="74">
        <v>134000</v>
      </c>
      <c r="I246" s="74">
        <v>134497.23000000001</v>
      </c>
      <c r="J246" s="74">
        <v>139000</v>
      </c>
      <c r="K246" s="74">
        <v>139877.12</v>
      </c>
      <c r="L246" s="75"/>
      <c r="M246" s="75"/>
    </row>
    <row r="247" spans="1:13" s="71" customFormat="1" x14ac:dyDescent="0.2">
      <c r="A247" s="65" t="s">
        <v>159</v>
      </c>
      <c r="B247" s="51" t="s">
        <v>11</v>
      </c>
      <c r="C247" s="55">
        <v>2200.1999999999998</v>
      </c>
      <c r="D247" s="55">
        <v>2788.2</v>
      </c>
      <c r="E247" s="55">
        <v>2821.2</v>
      </c>
      <c r="F247" s="55">
        <v>2900</v>
      </c>
      <c r="G247" s="55">
        <v>2934.05</v>
      </c>
      <c r="H247" s="74">
        <v>3000</v>
      </c>
      <c r="I247" s="74">
        <v>3051.41</v>
      </c>
      <c r="J247" s="74">
        <v>3100</v>
      </c>
      <c r="K247" s="74">
        <v>3173.47</v>
      </c>
      <c r="L247" s="75"/>
      <c r="M247" s="75"/>
    </row>
    <row r="248" spans="1:13" s="71" customFormat="1" x14ac:dyDescent="0.2">
      <c r="A248" s="65" t="s">
        <v>160</v>
      </c>
      <c r="B248" s="51" t="s">
        <v>11</v>
      </c>
      <c r="C248" s="55">
        <v>5584</v>
      </c>
      <c r="D248" s="55">
        <v>5065.3999999999996</v>
      </c>
      <c r="E248" s="55">
        <v>5018.3999999999996</v>
      </c>
      <c r="F248" s="55">
        <v>5100</v>
      </c>
      <c r="G248" s="55">
        <v>5219.1400000000003</v>
      </c>
      <c r="H248" s="74">
        <v>5400</v>
      </c>
      <c r="I248" s="74">
        <v>5427.9</v>
      </c>
      <c r="J248" s="74">
        <v>5600</v>
      </c>
      <c r="K248" s="74">
        <v>5645.02</v>
      </c>
      <c r="L248" s="75"/>
      <c r="M248" s="75"/>
    </row>
    <row r="249" spans="1:13" s="71" customFormat="1" x14ac:dyDescent="0.2">
      <c r="A249" s="65" t="s">
        <v>161</v>
      </c>
      <c r="B249" s="51" t="s">
        <v>11</v>
      </c>
      <c r="C249" s="55">
        <v>22276.560000000001</v>
      </c>
      <c r="D249" s="55">
        <v>27187.7</v>
      </c>
      <c r="E249" s="55">
        <v>26911.05</v>
      </c>
      <c r="F249" s="55">
        <v>27900</v>
      </c>
      <c r="G249" s="55">
        <v>27987.49</v>
      </c>
      <c r="H249" s="74">
        <v>29000</v>
      </c>
      <c r="I249" s="74">
        <v>29106.99</v>
      </c>
      <c r="J249" s="74">
        <v>30100</v>
      </c>
      <c r="K249" s="74">
        <v>30271.27</v>
      </c>
      <c r="L249" s="75"/>
      <c r="M249" s="75"/>
    </row>
    <row r="250" spans="1:13" s="54" customFormat="1" x14ac:dyDescent="0.2">
      <c r="A250" s="50" t="s">
        <v>52</v>
      </c>
      <c r="B250" s="51" t="s">
        <v>11</v>
      </c>
      <c r="C250" s="56">
        <v>650806.80000000005</v>
      </c>
      <c r="D250" s="56">
        <v>696908.6</v>
      </c>
      <c r="E250" s="56">
        <v>753085.8</v>
      </c>
      <c r="F250" s="56">
        <v>820175.9</v>
      </c>
      <c r="G250" s="56">
        <v>850621.5</v>
      </c>
      <c r="H250" s="74">
        <v>868121.5</v>
      </c>
      <c r="I250" s="74">
        <v>925722</v>
      </c>
      <c r="J250" s="74">
        <v>916167.1</v>
      </c>
      <c r="K250" s="74">
        <v>1013708.1</v>
      </c>
      <c r="L250" s="53"/>
      <c r="M250" s="53"/>
    </row>
    <row r="251" spans="1:13" s="54" customFormat="1" x14ac:dyDescent="0.2">
      <c r="A251" s="50" t="s">
        <v>53</v>
      </c>
      <c r="B251" s="51" t="s">
        <v>11</v>
      </c>
      <c r="C251" s="56">
        <v>388657.2</v>
      </c>
      <c r="D251" s="56">
        <v>391569.4</v>
      </c>
      <c r="E251" s="56">
        <v>417714.2</v>
      </c>
      <c r="F251" s="56">
        <v>448207.3</v>
      </c>
      <c r="G251" s="56">
        <v>457397.1</v>
      </c>
      <c r="H251" s="56">
        <v>471963.3</v>
      </c>
      <c r="I251" s="56">
        <v>496733.2</v>
      </c>
      <c r="J251" s="56">
        <v>496504.4</v>
      </c>
      <c r="K251" s="56">
        <v>533491.4</v>
      </c>
      <c r="L251" s="53"/>
      <c r="M251" s="53"/>
    </row>
    <row r="252" spans="1:13" s="54" customFormat="1" x14ac:dyDescent="0.2">
      <c r="A252" s="67" t="s">
        <v>13</v>
      </c>
      <c r="B252" s="51" t="s">
        <v>1</v>
      </c>
      <c r="C252" s="52">
        <v>94.1</v>
      </c>
      <c r="D252" s="52">
        <f>D251/C251*100</f>
        <v>100.74929783881528</v>
      </c>
      <c r="E252" s="52">
        <f t="shared" ref="E252:F252" si="136">E251/D251*100</f>
        <v>106.67692623580902</v>
      </c>
      <c r="F252" s="52">
        <f t="shared" si="136"/>
        <v>107.2999912380283</v>
      </c>
      <c r="G252" s="52">
        <f>G251/E251*100</f>
        <v>109.50001220930483</v>
      </c>
      <c r="H252" s="52">
        <f>H251/F251*100</f>
        <v>105.30022603380178</v>
      </c>
      <c r="I252" s="52">
        <f>I251/G251*100</f>
        <v>108.59998893740254</v>
      </c>
      <c r="J252" s="52">
        <f>J251/H251*100</f>
        <v>105.199789898918</v>
      </c>
      <c r="K252" s="52">
        <f>K251/I251*100</f>
        <v>107.39998856529019</v>
      </c>
      <c r="L252" s="66"/>
      <c r="M252" s="66"/>
    </row>
    <row r="253" spans="1:13" s="54" customFormat="1" ht="25.5" x14ac:dyDescent="0.2">
      <c r="A253" s="73" t="s">
        <v>42</v>
      </c>
      <c r="B253" s="51" t="s">
        <v>11</v>
      </c>
      <c r="C253" s="57">
        <f>C255+C261</f>
        <v>716562.01600000006</v>
      </c>
      <c r="D253" s="57">
        <f t="shared" ref="D253:K253" si="137">D255+D261</f>
        <v>727213.86100000003</v>
      </c>
      <c r="E253" s="57">
        <f t="shared" si="137"/>
        <v>787394.90399999998</v>
      </c>
      <c r="F253" s="57">
        <f t="shared" si="137"/>
        <v>835874.7</v>
      </c>
      <c r="G253" s="57">
        <f t="shared" si="137"/>
        <v>870373.054</v>
      </c>
      <c r="H253" s="57">
        <f t="shared" si="137"/>
        <v>881653.1</v>
      </c>
      <c r="I253" s="57">
        <f t="shared" si="137"/>
        <v>939799.95400000003</v>
      </c>
      <c r="J253" s="57">
        <f t="shared" si="137"/>
        <v>928487.1</v>
      </c>
      <c r="K253" s="57">
        <f t="shared" si="137"/>
        <v>1008898.0240000001</v>
      </c>
      <c r="L253" s="53"/>
      <c r="M253" s="53"/>
    </row>
    <row r="254" spans="1:13" s="54" customFormat="1" x14ac:dyDescent="0.2">
      <c r="A254" s="67" t="s">
        <v>13</v>
      </c>
      <c r="B254" s="51" t="s">
        <v>1</v>
      </c>
      <c r="C254" s="52">
        <v>108</v>
      </c>
      <c r="D254" s="52">
        <f>D253/C253*100</f>
        <v>101.48652102151057</v>
      </c>
      <c r="E254" s="52">
        <f t="shared" ref="E254:F254" si="138">E253/D253*100</f>
        <v>108.27556324589914</v>
      </c>
      <c r="F254" s="52">
        <f t="shared" si="138"/>
        <v>106.15698625349496</v>
      </c>
      <c r="G254" s="52">
        <f>G253/E253*100</f>
        <v>110.53831432975593</v>
      </c>
      <c r="H254" s="52">
        <f>H253/F253*100</f>
        <v>105.47670601825847</v>
      </c>
      <c r="I254" s="52">
        <f>I253/G253*100</f>
        <v>107.97668306491484</v>
      </c>
      <c r="J254" s="52">
        <f>J253/H253*100</f>
        <v>105.31206661667724</v>
      </c>
      <c r="K254" s="52">
        <f>K253/I253*100</f>
        <v>107.3524232158028</v>
      </c>
      <c r="L254" s="66"/>
      <c r="M254" s="66"/>
    </row>
    <row r="255" spans="1:13" s="54" customFormat="1" ht="38.25" x14ac:dyDescent="0.2">
      <c r="A255" s="50" t="s">
        <v>54</v>
      </c>
      <c r="B255" s="85" t="s">
        <v>11</v>
      </c>
      <c r="C255" s="57">
        <f>SUM(C257:C260)</f>
        <v>569369.21600000001</v>
      </c>
      <c r="D255" s="57">
        <f t="shared" ref="D255:K255" si="139">SUM(D257:D260)</f>
        <v>575888.96100000001</v>
      </c>
      <c r="E255" s="57">
        <f t="shared" si="139"/>
        <v>623444.50399999996</v>
      </c>
      <c r="F255" s="57">
        <f t="shared" si="139"/>
        <v>659955.89999999991</v>
      </c>
      <c r="G255" s="57">
        <f t="shared" si="139"/>
        <v>691322.35400000005</v>
      </c>
      <c r="H255" s="57">
        <f t="shared" si="139"/>
        <v>696410.6</v>
      </c>
      <c r="I255" s="57">
        <f t="shared" si="139"/>
        <v>745245.45400000003</v>
      </c>
      <c r="J255" s="57">
        <f t="shared" si="139"/>
        <v>733612</v>
      </c>
      <c r="K255" s="57">
        <f t="shared" si="139"/>
        <v>799648.42400000012</v>
      </c>
      <c r="L255" s="53"/>
      <c r="M255" s="53"/>
    </row>
    <row r="256" spans="1:13" s="54" customFormat="1" x14ac:dyDescent="0.2">
      <c r="A256" s="67" t="s">
        <v>13</v>
      </c>
      <c r="B256" s="51" t="s">
        <v>1</v>
      </c>
      <c r="C256" s="52">
        <v>111.5</v>
      </c>
      <c r="D256" s="52">
        <f>D255/C255*100</f>
        <v>101.14508210433351</v>
      </c>
      <c r="E256" s="52">
        <f t="shared" ref="E256:F256" si="140">E255/D255*100</f>
        <v>108.25776255850126</v>
      </c>
      <c r="F256" s="52">
        <f t="shared" si="140"/>
        <v>105.85639872767247</v>
      </c>
      <c r="G256" s="52">
        <f>G255/E255*100</f>
        <v>110.88755287190727</v>
      </c>
      <c r="H256" s="52">
        <f>H255/F255*100</f>
        <v>105.52380848477907</v>
      </c>
      <c r="I256" s="52">
        <f>I255/G255*100</f>
        <v>107.79999369151024</v>
      </c>
      <c r="J256" s="52">
        <f>J255/H255*100</f>
        <v>105.34187733500897</v>
      </c>
      <c r="K256" s="52">
        <f>K255/I255*100</f>
        <v>107.30000695851277</v>
      </c>
      <c r="L256" s="66"/>
      <c r="M256" s="66"/>
    </row>
    <row r="257" spans="1:13" s="54" customFormat="1" x14ac:dyDescent="0.2">
      <c r="A257" s="92" t="s">
        <v>75</v>
      </c>
      <c r="B257" s="51" t="s">
        <v>11</v>
      </c>
      <c r="C257" s="56">
        <v>112303</v>
      </c>
      <c r="D257" s="56">
        <v>119870.29</v>
      </c>
      <c r="E257" s="56">
        <v>136064.9</v>
      </c>
      <c r="F257" s="56">
        <v>145997.6</v>
      </c>
      <c r="G257" s="56">
        <v>148853.54999999999</v>
      </c>
      <c r="H257" s="56">
        <v>153735.5</v>
      </c>
      <c r="I257" s="56">
        <v>155700.75</v>
      </c>
      <c r="J257" s="56">
        <v>161729</v>
      </c>
      <c r="K257" s="56">
        <v>161928.82</v>
      </c>
      <c r="L257" s="53"/>
      <c r="M257" s="53"/>
    </row>
    <row r="258" spans="1:13" s="54" customFormat="1" ht="25.5" x14ac:dyDescent="0.2">
      <c r="A258" s="92" t="s">
        <v>110</v>
      </c>
      <c r="B258" s="51" t="s">
        <v>11</v>
      </c>
      <c r="C258" s="57">
        <v>41557.599999999999</v>
      </c>
      <c r="D258" s="57">
        <v>41704.9</v>
      </c>
      <c r="E258" s="57">
        <v>42743.9</v>
      </c>
      <c r="F258" s="57">
        <v>45864.2</v>
      </c>
      <c r="G258" s="57">
        <v>48891</v>
      </c>
      <c r="H258" s="57">
        <v>48295</v>
      </c>
      <c r="I258" s="57">
        <v>51511.3</v>
      </c>
      <c r="J258" s="57">
        <v>50806.3</v>
      </c>
      <c r="K258" s="57">
        <v>53571.8</v>
      </c>
      <c r="L258" s="53"/>
      <c r="M258" s="53"/>
    </row>
    <row r="259" spans="1:13" s="54" customFormat="1" x14ac:dyDescent="0.2">
      <c r="A259" s="92" t="s">
        <v>141</v>
      </c>
      <c r="B259" s="51" t="s">
        <v>11</v>
      </c>
      <c r="C259" s="56">
        <v>30840.916000000001</v>
      </c>
      <c r="D259" s="56">
        <v>34052.771000000001</v>
      </c>
      <c r="E259" s="56">
        <v>49041.504000000001</v>
      </c>
      <c r="F259" s="56">
        <v>49041.5</v>
      </c>
      <c r="G259" s="56">
        <v>49041.504000000001</v>
      </c>
      <c r="H259" s="56">
        <v>49041.5</v>
      </c>
      <c r="I259" s="56">
        <v>49041.504000000001</v>
      </c>
      <c r="J259" s="56">
        <v>49041.5</v>
      </c>
      <c r="K259" s="56">
        <v>49041.504000000001</v>
      </c>
      <c r="L259" s="53"/>
      <c r="M259" s="53"/>
    </row>
    <row r="260" spans="1:13" s="54" customFormat="1" x14ac:dyDescent="0.2">
      <c r="A260" s="65" t="s">
        <v>52</v>
      </c>
      <c r="B260" s="51" t="s">
        <v>11</v>
      </c>
      <c r="C260" s="56">
        <v>384667.7</v>
      </c>
      <c r="D260" s="56">
        <v>380261</v>
      </c>
      <c r="E260" s="56">
        <v>395594.2</v>
      </c>
      <c r="F260" s="56">
        <v>419052.6</v>
      </c>
      <c r="G260" s="56">
        <v>444536.3</v>
      </c>
      <c r="H260" s="56">
        <v>445338.6</v>
      </c>
      <c r="I260" s="56">
        <v>488991.9</v>
      </c>
      <c r="J260" s="56">
        <v>472035.2</v>
      </c>
      <c r="K260" s="56">
        <v>535106.30000000005</v>
      </c>
      <c r="L260" s="53"/>
      <c r="M260" s="53"/>
    </row>
    <row r="261" spans="1:13" s="54" customFormat="1" x14ac:dyDescent="0.2">
      <c r="A261" s="50" t="s">
        <v>53</v>
      </c>
      <c r="B261" s="51" t="s">
        <v>11</v>
      </c>
      <c r="C261" s="56">
        <f>SUM(C263:C265)</f>
        <v>147192.79999999999</v>
      </c>
      <c r="D261" s="56">
        <f t="shared" ref="D261:K261" si="141">SUM(D263:D265)</f>
        <v>151324.9</v>
      </c>
      <c r="E261" s="56">
        <f t="shared" si="141"/>
        <v>163950.39999999999</v>
      </c>
      <c r="F261" s="56">
        <f t="shared" si="141"/>
        <v>175918.8</v>
      </c>
      <c r="G261" s="56">
        <f t="shared" si="141"/>
        <v>179050.7</v>
      </c>
      <c r="H261" s="56">
        <f t="shared" si="141"/>
        <v>185242.5</v>
      </c>
      <c r="I261" s="56">
        <f t="shared" si="141"/>
        <v>194554.5</v>
      </c>
      <c r="J261" s="56">
        <f t="shared" si="141"/>
        <v>194875.1</v>
      </c>
      <c r="K261" s="56">
        <f t="shared" si="141"/>
        <v>209249.6</v>
      </c>
      <c r="L261" s="53"/>
      <c r="M261" s="53"/>
    </row>
    <row r="262" spans="1:13" s="54" customFormat="1" x14ac:dyDescent="0.2">
      <c r="A262" s="67" t="s">
        <v>13</v>
      </c>
      <c r="B262" s="51" t="s">
        <v>1</v>
      </c>
      <c r="C262" s="52">
        <v>96.2</v>
      </c>
      <c r="D262" s="52">
        <f>D261/C261*100</f>
        <v>102.80727046431619</v>
      </c>
      <c r="E262" s="52">
        <f t="shared" ref="E262:F262" si="142">E261/D261*100</f>
        <v>108.34330635605905</v>
      </c>
      <c r="F262" s="52">
        <f t="shared" si="142"/>
        <v>107.30001268676379</v>
      </c>
      <c r="G262" s="52">
        <f>G261/E261*100</f>
        <v>109.21028554977603</v>
      </c>
      <c r="H262" s="52">
        <f>H261/F261*100</f>
        <v>105.30000204639869</v>
      </c>
      <c r="I262" s="52">
        <f>I261/G261*100</f>
        <v>108.65888823668379</v>
      </c>
      <c r="J262" s="52">
        <f>J261/H261*100</f>
        <v>105.19999460167078</v>
      </c>
      <c r="K262" s="52">
        <f>K261/I261*100</f>
        <v>107.55320488603451</v>
      </c>
      <c r="L262" s="66"/>
      <c r="M262" s="66"/>
    </row>
    <row r="263" spans="1:13" s="54" customFormat="1" ht="25.5" x14ac:dyDescent="0.2">
      <c r="A263" s="91" t="s">
        <v>100</v>
      </c>
      <c r="B263" s="51" t="s">
        <v>11</v>
      </c>
      <c r="C263" s="56">
        <v>22567.9</v>
      </c>
      <c r="D263" s="56">
        <v>25726.9</v>
      </c>
      <c r="E263" s="56">
        <v>29184</v>
      </c>
      <c r="F263" s="56">
        <v>29800</v>
      </c>
      <c r="G263" s="56">
        <v>30347</v>
      </c>
      <c r="H263" s="56">
        <v>31000</v>
      </c>
      <c r="I263" s="56">
        <v>31567</v>
      </c>
      <c r="J263" s="56">
        <v>32200</v>
      </c>
      <c r="K263" s="56">
        <v>32718</v>
      </c>
      <c r="L263" s="66"/>
      <c r="M263" s="66"/>
    </row>
    <row r="264" spans="1:13" s="54" customFormat="1" x14ac:dyDescent="0.2">
      <c r="A264" s="91" t="s">
        <v>162</v>
      </c>
      <c r="B264" s="51"/>
      <c r="C264" s="56">
        <v>10427</v>
      </c>
      <c r="D264" s="56">
        <v>7729</v>
      </c>
      <c r="E264" s="56">
        <v>6543</v>
      </c>
      <c r="F264" s="56">
        <v>6543</v>
      </c>
      <c r="G264" s="56">
        <v>6543</v>
      </c>
      <c r="H264" s="56">
        <v>6543</v>
      </c>
      <c r="I264" s="56">
        <v>6543</v>
      </c>
      <c r="J264" s="56">
        <v>6543</v>
      </c>
      <c r="K264" s="56">
        <v>6543</v>
      </c>
      <c r="L264" s="66"/>
      <c r="M264" s="66"/>
    </row>
    <row r="265" spans="1:13" s="54" customFormat="1" x14ac:dyDescent="0.2">
      <c r="A265" s="91" t="s">
        <v>52</v>
      </c>
      <c r="B265" s="51" t="s">
        <v>11</v>
      </c>
      <c r="C265" s="56">
        <v>114197.9</v>
      </c>
      <c r="D265" s="56">
        <v>117869</v>
      </c>
      <c r="E265" s="56">
        <v>128223.4</v>
      </c>
      <c r="F265" s="56">
        <v>139575.79999999999</v>
      </c>
      <c r="G265" s="56">
        <v>142160.70000000001</v>
      </c>
      <c r="H265" s="56">
        <v>147699.5</v>
      </c>
      <c r="I265" s="56">
        <v>156444.5</v>
      </c>
      <c r="J265" s="56">
        <v>156132.1</v>
      </c>
      <c r="K265" s="56">
        <v>169988.6</v>
      </c>
      <c r="L265" s="66"/>
      <c r="M265" s="66"/>
    </row>
    <row r="266" spans="1:13" s="54" customFormat="1" ht="38.25" x14ac:dyDescent="0.2">
      <c r="A266" s="73" t="s">
        <v>43</v>
      </c>
      <c r="B266" s="51" t="s">
        <v>11</v>
      </c>
      <c r="C266" s="57">
        <f>C268+C270</f>
        <v>138817.79999999999</v>
      </c>
      <c r="D266" s="57">
        <f t="shared" ref="D266:K266" si="143">D268+D270</f>
        <v>155192.90000000002</v>
      </c>
      <c r="E266" s="57">
        <f t="shared" si="143"/>
        <v>166959.79999999999</v>
      </c>
      <c r="F266" s="57">
        <f t="shared" si="143"/>
        <v>180147.9</v>
      </c>
      <c r="G266" s="57">
        <f t="shared" si="143"/>
        <v>186332.2</v>
      </c>
      <c r="H266" s="57">
        <f t="shared" si="143"/>
        <v>189854.7</v>
      </c>
      <c r="I266" s="57">
        <f t="shared" si="143"/>
        <v>200591.1</v>
      </c>
      <c r="J266" s="57">
        <f t="shared" si="143"/>
        <v>199883.09999999998</v>
      </c>
      <c r="K266" s="57">
        <f t="shared" si="143"/>
        <v>215333.59999999998</v>
      </c>
      <c r="L266" s="53"/>
      <c r="M266" s="53"/>
    </row>
    <row r="267" spans="1:13" s="54" customFormat="1" x14ac:dyDescent="0.2">
      <c r="A267" s="67" t="s">
        <v>13</v>
      </c>
      <c r="B267" s="51" t="s">
        <v>1</v>
      </c>
      <c r="C267" s="52">
        <v>99.4</v>
      </c>
      <c r="D267" s="52">
        <f>D266/C266*100</f>
        <v>111.79610972079952</v>
      </c>
      <c r="E267" s="52">
        <f t="shared" ref="E267:F267" si="144">E266/D266*100</f>
        <v>107.58211232601489</v>
      </c>
      <c r="F267" s="52">
        <f t="shared" si="144"/>
        <v>107.89896729631924</v>
      </c>
      <c r="G267" s="52">
        <f>G266/E266*100</f>
        <v>111.60303258628726</v>
      </c>
      <c r="H267" s="52">
        <f>H266/F266*100</f>
        <v>105.38823933001717</v>
      </c>
      <c r="I267" s="52">
        <f>I266/G266*100</f>
        <v>107.65240790373323</v>
      </c>
      <c r="J267" s="52">
        <f>J266/H266*100</f>
        <v>105.28214471382586</v>
      </c>
      <c r="K267" s="52">
        <f>K266/I266*100</f>
        <v>107.34952846861101</v>
      </c>
      <c r="L267" s="66"/>
      <c r="M267" s="66"/>
    </row>
    <row r="268" spans="1:13" s="54" customFormat="1" ht="38.25" x14ac:dyDescent="0.2">
      <c r="A268" s="50" t="s">
        <v>54</v>
      </c>
      <c r="B268" s="51" t="s">
        <v>11</v>
      </c>
      <c r="C268" s="57">
        <v>92505.4</v>
      </c>
      <c r="D268" s="57">
        <v>107903.1</v>
      </c>
      <c r="E268" s="57">
        <v>116427.1</v>
      </c>
      <c r="F268" s="57">
        <v>125926.3</v>
      </c>
      <c r="G268" s="57">
        <v>130901</v>
      </c>
      <c r="H268" s="57">
        <v>132759.4</v>
      </c>
      <c r="I268" s="57">
        <v>140718.6</v>
      </c>
      <c r="J268" s="57">
        <v>139818.79999999999</v>
      </c>
      <c r="K268" s="57">
        <v>150850.29999999999</v>
      </c>
      <c r="L268" s="53"/>
      <c r="M268" s="53"/>
    </row>
    <row r="269" spans="1:13" s="54" customFormat="1" x14ac:dyDescent="0.2">
      <c r="A269" s="67" t="s">
        <v>13</v>
      </c>
      <c r="B269" s="51" t="s">
        <v>1</v>
      </c>
      <c r="C269" s="52">
        <v>100.5</v>
      </c>
      <c r="D269" s="52">
        <f>D268/C268*100</f>
        <v>116.64519044293631</v>
      </c>
      <c r="E269" s="52">
        <f t="shared" ref="E269:F269" si="145">E268/D268*100</f>
        <v>107.89968036136126</v>
      </c>
      <c r="F269" s="52">
        <f t="shared" si="145"/>
        <v>108.15892519868655</v>
      </c>
      <c r="G269" s="52">
        <f>G268/E268*100</f>
        <v>112.43172766477907</v>
      </c>
      <c r="H269" s="52">
        <f>H268/F268*100</f>
        <v>105.42626917490627</v>
      </c>
      <c r="I269" s="52">
        <f>I268/G268*100</f>
        <v>107.50001909840262</v>
      </c>
      <c r="J269" s="52">
        <f>J268/H268*100</f>
        <v>105.31743891581311</v>
      </c>
      <c r="K269" s="52">
        <f>K268/I268*100</f>
        <v>107.19997214298607</v>
      </c>
      <c r="L269" s="66"/>
      <c r="M269" s="66"/>
    </row>
    <row r="270" spans="1:13" s="54" customFormat="1" x14ac:dyDescent="0.2">
      <c r="A270" s="50" t="s">
        <v>53</v>
      </c>
      <c r="B270" s="51" t="s">
        <v>11</v>
      </c>
      <c r="C270" s="56">
        <v>46312.4</v>
      </c>
      <c r="D270" s="56">
        <v>47289.8</v>
      </c>
      <c r="E270" s="56">
        <v>50532.7</v>
      </c>
      <c r="F270" s="56">
        <v>54221.599999999999</v>
      </c>
      <c r="G270" s="56">
        <v>55431.199999999997</v>
      </c>
      <c r="H270" s="56">
        <v>57095.3</v>
      </c>
      <c r="I270" s="56">
        <v>59872.5</v>
      </c>
      <c r="J270" s="56">
        <v>60064.3</v>
      </c>
      <c r="K270" s="56">
        <v>64483.3</v>
      </c>
      <c r="L270" s="53"/>
      <c r="M270" s="53"/>
    </row>
    <row r="271" spans="1:13" s="54" customFormat="1" x14ac:dyDescent="0.2">
      <c r="A271" s="67" t="s">
        <v>13</v>
      </c>
      <c r="B271" s="51" t="s">
        <v>1</v>
      </c>
      <c r="C271" s="52">
        <v>97.4</v>
      </c>
      <c r="D271" s="52">
        <f>D270/C270*100</f>
        <v>102.11044990110641</v>
      </c>
      <c r="E271" s="52">
        <f t="shared" ref="E271:F271" si="146">E270/D270*100</f>
        <v>106.85750415523007</v>
      </c>
      <c r="F271" s="52">
        <f t="shared" si="146"/>
        <v>107.30002552802442</v>
      </c>
      <c r="G271" s="52">
        <f>G270/E270*100</f>
        <v>109.69372307436571</v>
      </c>
      <c r="H271" s="52">
        <f>H270/F270*100</f>
        <v>105.29991737610105</v>
      </c>
      <c r="I271" s="52">
        <f>I270/G270*100</f>
        <v>108.01227467563395</v>
      </c>
      <c r="J271" s="52">
        <f>J270/H270*100</f>
        <v>105.20007776471969</v>
      </c>
      <c r="K271" s="52">
        <f>K270/I270*100</f>
        <v>107.70103135830307</v>
      </c>
      <c r="L271" s="66"/>
      <c r="M271" s="66"/>
    </row>
    <row r="272" spans="1:13" s="54" customFormat="1" ht="25.5" x14ac:dyDescent="0.2">
      <c r="A272" s="73" t="s">
        <v>63</v>
      </c>
      <c r="B272" s="51" t="s">
        <v>11</v>
      </c>
      <c r="C272" s="57">
        <f>C274+C281</f>
        <v>416104.5</v>
      </c>
      <c r="D272" s="57">
        <f t="shared" ref="D272:K272" si="147">D274+D281</f>
        <v>439259</v>
      </c>
      <c r="E272" s="57">
        <f t="shared" si="147"/>
        <v>474703.23</v>
      </c>
      <c r="F272" s="57">
        <f t="shared" si="147"/>
        <v>501356.5</v>
      </c>
      <c r="G272" s="57">
        <f t="shared" si="147"/>
        <v>519734.96</v>
      </c>
      <c r="H272" s="57">
        <f t="shared" si="147"/>
        <v>528352.30000000005</v>
      </c>
      <c r="I272" s="57">
        <f t="shared" si="147"/>
        <v>561118.51</v>
      </c>
      <c r="J272" s="57">
        <f t="shared" si="147"/>
        <v>556242.69999999995</v>
      </c>
      <c r="K272" s="57">
        <f t="shared" si="147"/>
        <v>607605.03</v>
      </c>
      <c r="L272" s="66"/>
      <c r="M272" s="66"/>
    </row>
    <row r="273" spans="1:13" s="54" customFormat="1" x14ac:dyDescent="0.2">
      <c r="A273" s="67" t="s">
        <v>13</v>
      </c>
      <c r="B273" s="51" t="s">
        <v>1</v>
      </c>
      <c r="C273" s="52">
        <v>111.1</v>
      </c>
      <c r="D273" s="52">
        <f>D272/C272*100</f>
        <v>105.56458774178121</v>
      </c>
      <c r="E273" s="52">
        <f t="shared" ref="E273:F273" si="148">E272/D272*100</f>
        <v>108.06909590924715</v>
      </c>
      <c r="F273" s="52">
        <f t="shared" si="148"/>
        <v>105.61472269737875</v>
      </c>
      <c r="G273" s="52">
        <f>G272/E272*100</f>
        <v>109.48629104546012</v>
      </c>
      <c r="H273" s="52">
        <f>H272/F272*100</f>
        <v>105.38455171120751</v>
      </c>
      <c r="I273" s="52">
        <f>I272/G272*100</f>
        <v>107.96243339104994</v>
      </c>
      <c r="J273" s="52">
        <f>J272/H272*100</f>
        <v>105.27875056094199</v>
      </c>
      <c r="K273" s="52">
        <f>K272/I272*100</f>
        <v>108.28461709452431</v>
      </c>
      <c r="L273" s="66"/>
      <c r="M273" s="66"/>
    </row>
    <row r="274" spans="1:13" s="54" customFormat="1" ht="38.25" x14ac:dyDescent="0.2">
      <c r="A274" s="50" t="s">
        <v>54</v>
      </c>
      <c r="B274" s="51" t="s">
        <v>11</v>
      </c>
      <c r="C274" s="57">
        <f>SUM(C276:C280)</f>
        <v>370224.5</v>
      </c>
      <c r="D274" s="57">
        <f t="shared" ref="D274:K274" si="149">SUM(D276:D280)</f>
        <v>392402</v>
      </c>
      <c r="E274" s="57">
        <f t="shared" si="149"/>
        <v>425112.52999999997</v>
      </c>
      <c r="F274" s="57">
        <f t="shared" si="149"/>
        <v>448145.7</v>
      </c>
      <c r="G274" s="57">
        <f t="shared" si="149"/>
        <v>465481.76</v>
      </c>
      <c r="H274" s="57">
        <f t="shared" si="149"/>
        <v>472321.4</v>
      </c>
      <c r="I274" s="57">
        <f t="shared" si="149"/>
        <v>502254.91</v>
      </c>
      <c r="J274" s="57">
        <f t="shared" si="149"/>
        <v>497298.1</v>
      </c>
      <c r="K274" s="57">
        <f t="shared" si="149"/>
        <v>544444.33000000007</v>
      </c>
      <c r="L274" s="66"/>
      <c r="M274" s="66"/>
    </row>
    <row r="275" spans="1:13" s="54" customFormat="1" x14ac:dyDescent="0.2">
      <c r="A275" s="67" t="s">
        <v>13</v>
      </c>
      <c r="B275" s="51" t="s">
        <v>1</v>
      </c>
      <c r="C275" s="52">
        <v>113.6</v>
      </c>
      <c r="D275" s="52">
        <f>D274/C274*100</f>
        <v>105.99028427346111</v>
      </c>
      <c r="E275" s="52">
        <f t="shared" ref="E275:F275" si="150">E274/D274*100</f>
        <v>108.33597433244478</v>
      </c>
      <c r="F275" s="52">
        <f t="shared" si="150"/>
        <v>105.41813481715066</v>
      </c>
      <c r="G275" s="52">
        <f>G274/E274*100</f>
        <v>109.49612800168464</v>
      </c>
      <c r="H275" s="52">
        <f>H274/F274*100</f>
        <v>105.39460715566389</v>
      </c>
      <c r="I275" s="52">
        <f>I274/G274*100</f>
        <v>107.90001954104495</v>
      </c>
      <c r="J275" s="52">
        <f>J274/H274*100</f>
        <v>105.28807290967548</v>
      </c>
      <c r="K275" s="52">
        <f>K274/I274*100</f>
        <v>108.40000150521179</v>
      </c>
      <c r="L275" s="66"/>
      <c r="M275" s="66"/>
    </row>
    <row r="276" spans="1:13" s="54" customFormat="1" ht="25.5" x14ac:dyDescent="0.2">
      <c r="A276" s="91" t="s">
        <v>107</v>
      </c>
      <c r="B276" s="51" t="s">
        <v>11</v>
      </c>
      <c r="C276" s="56">
        <v>27922</v>
      </c>
      <c r="D276" s="56">
        <v>28862</v>
      </c>
      <c r="E276" s="56">
        <v>30830</v>
      </c>
      <c r="F276" s="56">
        <v>31500</v>
      </c>
      <c r="G276" s="56">
        <v>32772</v>
      </c>
      <c r="H276" s="56">
        <v>33500</v>
      </c>
      <c r="I276" s="56">
        <v>33670</v>
      </c>
      <c r="J276" s="56">
        <v>35000</v>
      </c>
      <c r="K276" s="56">
        <v>35170</v>
      </c>
      <c r="L276" s="66"/>
      <c r="M276" s="66"/>
    </row>
    <row r="277" spans="1:13" s="54" customFormat="1" ht="38.25" x14ac:dyDescent="0.2">
      <c r="A277" s="91" t="s">
        <v>130</v>
      </c>
      <c r="B277" s="51" t="s">
        <v>11</v>
      </c>
      <c r="C277" s="56">
        <v>6677.6</v>
      </c>
      <c r="D277" s="56">
        <v>6959.6</v>
      </c>
      <c r="E277" s="56">
        <v>11277.46</v>
      </c>
      <c r="F277" s="56">
        <v>11500</v>
      </c>
      <c r="G277" s="56">
        <v>11728.56</v>
      </c>
      <c r="H277" s="56">
        <v>12000</v>
      </c>
      <c r="I277" s="56">
        <v>12197.71</v>
      </c>
      <c r="J277" s="56">
        <v>12500</v>
      </c>
      <c r="K277" s="56">
        <v>12685.61</v>
      </c>
      <c r="L277" s="66"/>
      <c r="M277" s="66"/>
    </row>
    <row r="278" spans="1:13" s="54" customFormat="1" ht="51" x14ac:dyDescent="0.2">
      <c r="A278" s="91" t="s">
        <v>139</v>
      </c>
      <c r="B278" s="51" t="s">
        <v>11</v>
      </c>
      <c r="C278" s="56">
        <v>6514.7</v>
      </c>
      <c r="D278" s="56">
        <v>6597</v>
      </c>
      <c r="E278" s="56">
        <v>6755.27</v>
      </c>
      <c r="F278" s="56">
        <v>7000</v>
      </c>
      <c r="G278" s="56">
        <v>7152.1</v>
      </c>
      <c r="H278" s="56">
        <v>7300</v>
      </c>
      <c r="I278" s="56">
        <v>7430.6</v>
      </c>
      <c r="J278" s="56">
        <v>7600</v>
      </c>
      <c r="K278" s="56">
        <v>7727.82</v>
      </c>
      <c r="L278" s="66"/>
      <c r="M278" s="66"/>
    </row>
    <row r="279" spans="1:13" s="54" customFormat="1" x14ac:dyDescent="0.2">
      <c r="A279" s="91" t="s">
        <v>142</v>
      </c>
      <c r="B279" s="51" t="s">
        <v>11</v>
      </c>
      <c r="C279" s="56">
        <v>10806</v>
      </c>
      <c r="D279" s="56">
        <v>13506</v>
      </c>
      <c r="E279" s="56">
        <v>16477</v>
      </c>
      <c r="F279" s="56">
        <v>17900</v>
      </c>
      <c r="G279" s="56">
        <v>18273</v>
      </c>
      <c r="H279" s="56">
        <v>18500</v>
      </c>
      <c r="I279" s="56">
        <v>19004</v>
      </c>
      <c r="J279" s="56">
        <v>19500</v>
      </c>
      <c r="K279" s="56">
        <v>19764</v>
      </c>
      <c r="L279" s="66"/>
      <c r="M279" s="66"/>
    </row>
    <row r="280" spans="1:13" s="54" customFormat="1" x14ac:dyDescent="0.2">
      <c r="A280" s="50" t="s">
        <v>52</v>
      </c>
      <c r="B280" s="51" t="s">
        <v>11</v>
      </c>
      <c r="C280" s="99">
        <v>318304.2</v>
      </c>
      <c r="D280" s="99">
        <v>336477.4</v>
      </c>
      <c r="E280" s="99">
        <v>359772.8</v>
      </c>
      <c r="F280" s="99">
        <v>380245.7</v>
      </c>
      <c r="G280" s="99">
        <v>395556.1</v>
      </c>
      <c r="H280" s="99">
        <v>401021.4</v>
      </c>
      <c r="I280" s="99">
        <v>429952.6</v>
      </c>
      <c r="J280" s="99">
        <v>422698.1</v>
      </c>
      <c r="K280" s="99">
        <v>469096.9</v>
      </c>
      <c r="L280" s="66"/>
      <c r="M280" s="66"/>
    </row>
    <row r="281" spans="1:13" s="54" customFormat="1" x14ac:dyDescent="0.2">
      <c r="A281" s="50" t="s">
        <v>53</v>
      </c>
      <c r="B281" s="51" t="s">
        <v>11</v>
      </c>
      <c r="C281" s="56">
        <v>45880</v>
      </c>
      <c r="D281" s="56">
        <v>46857</v>
      </c>
      <c r="E281" s="56">
        <v>49590.7</v>
      </c>
      <c r="F281" s="56">
        <v>53210.8</v>
      </c>
      <c r="G281" s="56">
        <v>54253.2</v>
      </c>
      <c r="H281" s="56">
        <v>56030.9</v>
      </c>
      <c r="I281" s="56">
        <v>58863.6</v>
      </c>
      <c r="J281" s="56">
        <v>58944.6</v>
      </c>
      <c r="K281" s="56">
        <v>63160.7</v>
      </c>
      <c r="L281" s="66"/>
      <c r="M281" s="66"/>
    </row>
    <row r="282" spans="1:13" s="54" customFormat="1" x14ac:dyDescent="0.2">
      <c r="A282" s="67" t="s">
        <v>13</v>
      </c>
      <c r="B282" s="51" t="s">
        <v>1</v>
      </c>
      <c r="C282" s="52">
        <v>94.2</v>
      </c>
      <c r="D282" s="52">
        <f>D281/C281*100</f>
        <v>102.12946817785526</v>
      </c>
      <c r="E282" s="52">
        <f t="shared" ref="E282:F282" si="151">E281/D281*100</f>
        <v>105.83413364065133</v>
      </c>
      <c r="F282" s="52">
        <f t="shared" si="151"/>
        <v>107.29995745169963</v>
      </c>
      <c r="G282" s="52">
        <f>G281/E281*100</f>
        <v>109.40196448124347</v>
      </c>
      <c r="H282" s="52">
        <f>H281/F281*100</f>
        <v>105.29986393739617</v>
      </c>
      <c r="I282" s="52">
        <f>I281/G281*100</f>
        <v>108.49793191922321</v>
      </c>
      <c r="J282" s="52">
        <f>J281/H281*100</f>
        <v>105.20016633678917</v>
      </c>
      <c r="K282" s="52">
        <f>K281/I281*100</f>
        <v>107.3000971738052</v>
      </c>
      <c r="L282" s="66"/>
      <c r="M282" s="66"/>
    </row>
    <row r="283" spans="1:13" s="71" customFormat="1" ht="25.5" x14ac:dyDescent="0.2">
      <c r="A283" s="73" t="s">
        <v>57</v>
      </c>
      <c r="B283" s="51" t="s">
        <v>11</v>
      </c>
      <c r="C283" s="100">
        <f>C285+C293</f>
        <v>822175.89999999991</v>
      </c>
      <c r="D283" s="100">
        <f t="shared" ref="D283:K283" si="152">D285+D293</f>
        <v>735886.1</v>
      </c>
      <c r="E283" s="100">
        <f t="shared" si="152"/>
        <v>732426.10000000009</v>
      </c>
      <c r="F283" s="100">
        <f t="shared" si="152"/>
        <v>733706.4</v>
      </c>
      <c r="G283" s="100">
        <f t="shared" si="152"/>
        <v>735384.39999999991</v>
      </c>
      <c r="H283" s="100">
        <f t="shared" si="152"/>
        <v>733800</v>
      </c>
      <c r="I283" s="100">
        <f t="shared" si="152"/>
        <v>735400</v>
      </c>
      <c r="J283" s="100">
        <f t="shared" si="152"/>
        <v>733800</v>
      </c>
      <c r="K283" s="100">
        <f t="shared" si="152"/>
        <v>735200</v>
      </c>
      <c r="L283" s="75"/>
      <c r="M283" s="75"/>
    </row>
    <row r="284" spans="1:13" s="54" customFormat="1" x14ac:dyDescent="0.2">
      <c r="A284" s="67" t="s">
        <v>13</v>
      </c>
      <c r="B284" s="51" t="s">
        <v>1</v>
      </c>
      <c r="C284" s="80">
        <v>105.9</v>
      </c>
      <c r="D284" s="52">
        <f>D283/C283*100</f>
        <v>89.504703312271744</v>
      </c>
      <c r="E284" s="52">
        <f t="shared" ref="E284:F284" si="153">E283/D283*100</f>
        <v>99.529818541211753</v>
      </c>
      <c r="F284" s="52">
        <f t="shared" si="153"/>
        <v>100.17480261831193</v>
      </c>
      <c r="G284" s="52">
        <f>G283/E283*100</f>
        <v>100.40390423006495</v>
      </c>
      <c r="H284" s="52">
        <f>H283/F283*100</f>
        <v>100.0127571464553</v>
      </c>
      <c r="I284" s="52">
        <f>I283/G283*100</f>
        <v>100.00212133953346</v>
      </c>
      <c r="J284" s="52">
        <f>J283/H283*100</f>
        <v>100</v>
      </c>
      <c r="K284" s="52">
        <f>K283/I283*100</f>
        <v>99.97280391623606</v>
      </c>
      <c r="L284" s="66"/>
      <c r="M284" s="66"/>
    </row>
    <row r="285" spans="1:13" s="54" customFormat="1" ht="38.25" x14ac:dyDescent="0.2">
      <c r="A285" s="50" t="s">
        <v>54</v>
      </c>
      <c r="B285" s="51" t="s">
        <v>11</v>
      </c>
      <c r="C285" s="57">
        <f>SUM(C287:C292)</f>
        <v>768493.7</v>
      </c>
      <c r="D285" s="57">
        <f t="shared" ref="D285:K285" si="154">SUM(D287:D292)</f>
        <v>691513.5</v>
      </c>
      <c r="E285" s="57">
        <f t="shared" si="154"/>
        <v>690126.10000000009</v>
      </c>
      <c r="F285" s="57">
        <f t="shared" si="154"/>
        <v>691506.4</v>
      </c>
      <c r="G285" s="57">
        <f t="shared" si="154"/>
        <v>693164.39999999991</v>
      </c>
      <c r="H285" s="57">
        <f t="shared" si="154"/>
        <v>691600</v>
      </c>
      <c r="I285" s="57">
        <f t="shared" si="154"/>
        <v>693200</v>
      </c>
      <c r="J285" s="57">
        <f t="shared" si="154"/>
        <v>691600</v>
      </c>
      <c r="K285" s="57">
        <f t="shared" si="154"/>
        <v>693200</v>
      </c>
      <c r="L285" s="53"/>
      <c r="M285" s="53"/>
    </row>
    <row r="286" spans="1:13" s="54" customFormat="1" x14ac:dyDescent="0.2">
      <c r="A286" s="67" t="s">
        <v>13</v>
      </c>
      <c r="B286" s="51" t="s">
        <v>1</v>
      </c>
      <c r="C286" s="52">
        <v>107.2</v>
      </c>
      <c r="D286" s="52">
        <f>D285/C285*100</f>
        <v>89.982975787569899</v>
      </c>
      <c r="E286" s="52">
        <f t="shared" ref="E286:F286" si="155">E285/D285*100</f>
        <v>99.799367618998048</v>
      </c>
      <c r="F286" s="52">
        <f t="shared" si="155"/>
        <v>100.20000692627042</v>
      </c>
      <c r="G286" s="52">
        <f>G285/E285*100</f>
        <v>100.44025287552518</v>
      </c>
      <c r="H286" s="52">
        <f>H285/F285*100</f>
        <v>100.01353566648118</v>
      </c>
      <c r="I286" s="52">
        <f>I285/G285*100</f>
        <v>100.00513586675832</v>
      </c>
      <c r="J286" s="52">
        <f>J285/H285*100</f>
        <v>100</v>
      </c>
      <c r="K286" s="52">
        <f>K285/I285*100</f>
        <v>100</v>
      </c>
      <c r="L286" s="66"/>
      <c r="M286" s="66"/>
    </row>
    <row r="287" spans="1:13" s="54" customFormat="1" ht="25.5" x14ac:dyDescent="0.2">
      <c r="A287" s="92" t="s">
        <v>66</v>
      </c>
      <c r="B287" s="85" t="s">
        <v>11</v>
      </c>
      <c r="C287" s="57">
        <v>158341.79999999999</v>
      </c>
      <c r="D287" s="57">
        <v>159812.1</v>
      </c>
      <c r="E287" s="57">
        <v>161221.70000000001</v>
      </c>
      <c r="F287" s="57">
        <v>162900</v>
      </c>
      <c r="G287" s="57">
        <v>163499.79999999999</v>
      </c>
      <c r="H287" s="57">
        <v>165900</v>
      </c>
      <c r="I287" s="57">
        <v>166706.70000000001</v>
      </c>
      <c r="J287" s="57">
        <v>167500</v>
      </c>
      <c r="K287" s="57">
        <v>168000</v>
      </c>
      <c r="L287" s="53"/>
      <c r="M287" s="53"/>
    </row>
    <row r="288" spans="1:13" s="54" customFormat="1" ht="38.25" x14ac:dyDescent="0.2">
      <c r="A288" s="65" t="s">
        <v>67</v>
      </c>
      <c r="B288" s="85" t="s">
        <v>11</v>
      </c>
      <c r="C288" s="57">
        <v>205046</v>
      </c>
      <c r="D288" s="57">
        <v>207940</v>
      </c>
      <c r="E288" s="57">
        <v>211738</v>
      </c>
      <c r="F288" s="57">
        <v>211900</v>
      </c>
      <c r="G288" s="57">
        <v>212000</v>
      </c>
      <c r="H288" s="57">
        <v>212500</v>
      </c>
      <c r="I288" s="57">
        <v>213000</v>
      </c>
      <c r="J288" s="57">
        <v>213500</v>
      </c>
      <c r="K288" s="57">
        <v>214000</v>
      </c>
      <c r="L288" s="53"/>
      <c r="M288" s="53"/>
    </row>
    <row r="289" spans="1:13" s="54" customFormat="1" x14ac:dyDescent="0.2">
      <c r="A289" s="65" t="s">
        <v>163</v>
      </c>
      <c r="B289" s="51" t="s">
        <v>11</v>
      </c>
      <c r="C289" s="57">
        <v>9000</v>
      </c>
      <c r="D289" s="57">
        <v>8500</v>
      </c>
      <c r="E289" s="57">
        <v>5015</v>
      </c>
      <c r="F289" s="57">
        <v>5015</v>
      </c>
      <c r="G289" s="57">
        <v>5015</v>
      </c>
      <c r="H289" s="57">
        <v>5015</v>
      </c>
      <c r="I289" s="57">
        <v>5015</v>
      </c>
      <c r="J289" s="57">
        <v>5015</v>
      </c>
      <c r="K289" s="57">
        <v>5015</v>
      </c>
      <c r="L289" s="53"/>
      <c r="M289" s="53"/>
    </row>
    <row r="290" spans="1:13" s="54" customFormat="1" ht="25.5" x14ac:dyDescent="0.2">
      <c r="A290" s="65" t="s">
        <v>106</v>
      </c>
      <c r="B290" s="51" t="s">
        <v>11</v>
      </c>
      <c r="C290" s="57">
        <v>18607</v>
      </c>
      <c r="D290" s="57">
        <v>8805</v>
      </c>
      <c r="E290" s="57">
        <v>9000</v>
      </c>
      <c r="F290" s="57">
        <v>9000</v>
      </c>
      <c r="G290" s="57">
        <v>9000</v>
      </c>
      <c r="H290" s="57">
        <v>9000</v>
      </c>
      <c r="I290" s="57">
        <v>9000</v>
      </c>
      <c r="J290" s="57">
        <v>9000</v>
      </c>
      <c r="K290" s="57">
        <v>9000</v>
      </c>
      <c r="L290" s="53"/>
      <c r="M290" s="53"/>
    </row>
    <row r="291" spans="1:13" s="54" customFormat="1" ht="25.5" x14ac:dyDescent="0.2">
      <c r="A291" s="65" t="s">
        <v>112</v>
      </c>
      <c r="B291" s="51" t="s">
        <v>11</v>
      </c>
      <c r="C291" s="57">
        <v>17460</v>
      </c>
      <c r="D291" s="57">
        <v>18122</v>
      </c>
      <c r="E291" s="57">
        <v>18730</v>
      </c>
      <c r="F291" s="57">
        <v>18730</v>
      </c>
      <c r="G291" s="57">
        <v>18730</v>
      </c>
      <c r="H291" s="57">
        <v>18730</v>
      </c>
      <c r="I291" s="57">
        <v>18730</v>
      </c>
      <c r="J291" s="57">
        <v>18730</v>
      </c>
      <c r="K291" s="57">
        <v>18730</v>
      </c>
      <c r="L291" s="53"/>
      <c r="M291" s="53"/>
    </row>
    <row r="292" spans="1:13" s="71" customFormat="1" x14ac:dyDescent="0.2">
      <c r="A292" s="50" t="s">
        <v>52</v>
      </c>
      <c r="B292" s="101" t="s">
        <v>11</v>
      </c>
      <c r="C292" s="58">
        <v>360038.9</v>
      </c>
      <c r="D292" s="58">
        <v>288334.40000000002</v>
      </c>
      <c r="E292" s="58">
        <v>284421.40000000002</v>
      </c>
      <c r="F292" s="58">
        <v>283961.40000000002</v>
      </c>
      <c r="G292" s="58">
        <v>284919.59999999998</v>
      </c>
      <c r="H292" s="57">
        <v>280455</v>
      </c>
      <c r="I292" s="57">
        <v>280748.3</v>
      </c>
      <c r="J292" s="57">
        <v>277855</v>
      </c>
      <c r="K292" s="57">
        <v>278455</v>
      </c>
      <c r="L292" s="75"/>
      <c r="M292" s="75"/>
    </row>
    <row r="293" spans="1:13" s="54" customFormat="1" x14ac:dyDescent="0.2">
      <c r="A293" s="50" t="s">
        <v>53</v>
      </c>
      <c r="B293" s="51" t="s">
        <v>11</v>
      </c>
      <c r="C293" s="57">
        <v>53682.2</v>
      </c>
      <c r="D293" s="57">
        <v>44372.6</v>
      </c>
      <c r="E293" s="57">
        <v>42300</v>
      </c>
      <c r="F293" s="57">
        <v>42200</v>
      </c>
      <c r="G293" s="57">
        <v>42220</v>
      </c>
      <c r="H293" s="57">
        <v>42200</v>
      </c>
      <c r="I293" s="57">
        <v>42200</v>
      </c>
      <c r="J293" s="57">
        <v>42200</v>
      </c>
      <c r="K293" s="57">
        <v>42000</v>
      </c>
      <c r="L293" s="53"/>
      <c r="M293" s="53"/>
    </row>
    <row r="294" spans="1:13" s="54" customFormat="1" x14ac:dyDescent="0.2">
      <c r="A294" s="67" t="s">
        <v>13</v>
      </c>
      <c r="B294" s="51" t="s">
        <v>1</v>
      </c>
      <c r="C294" s="52">
        <v>90.1</v>
      </c>
      <c r="D294" s="52">
        <f>D293/C293*100</f>
        <v>82.657938758098595</v>
      </c>
      <c r="E294" s="52">
        <f t="shared" ref="E294:F294" si="156">E293/D293*100</f>
        <v>95.329099489324491</v>
      </c>
      <c r="F294" s="52">
        <f t="shared" si="156"/>
        <v>99.763593380614651</v>
      </c>
      <c r="G294" s="52">
        <f>G293/E293*100</f>
        <v>99.810874704491724</v>
      </c>
      <c r="H294" s="52">
        <f>H293/F293*100</f>
        <v>100</v>
      </c>
      <c r="I294" s="52">
        <f>I293/G293*100</f>
        <v>99.95262908574135</v>
      </c>
      <c r="J294" s="52">
        <f>J293/H293*100</f>
        <v>100</v>
      </c>
      <c r="K294" s="52">
        <f>K293/I293*100</f>
        <v>99.526066350710892</v>
      </c>
      <c r="L294" s="66"/>
      <c r="M294" s="66"/>
    </row>
    <row r="295" spans="1:13" s="54" customFormat="1" ht="38.25" x14ac:dyDescent="0.2">
      <c r="A295" s="73" t="s">
        <v>44</v>
      </c>
      <c r="B295" s="85" t="s">
        <v>11</v>
      </c>
      <c r="C295" s="57">
        <f>C297+C301</f>
        <v>260318.7</v>
      </c>
      <c r="D295" s="57">
        <f t="shared" ref="D295:K295" si="157">D297+D301</f>
        <v>242603</v>
      </c>
      <c r="E295" s="57">
        <f t="shared" si="157"/>
        <v>259604.8</v>
      </c>
      <c r="F295" s="57">
        <f t="shared" si="157"/>
        <v>287529.2</v>
      </c>
      <c r="G295" s="57">
        <f t="shared" si="157"/>
        <v>308513.90000000002</v>
      </c>
      <c r="H295" s="57">
        <f t="shared" si="157"/>
        <v>309107.59999999998</v>
      </c>
      <c r="I295" s="57">
        <f t="shared" si="157"/>
        <v>334933</v>
      </c>
      <c r="J295" s="57">
        <f t="shared" si="157"/>
        <v>330635.40000000002</v>
      </c>
      <c r="K295" s="57">
        <f t="shared" si="157"/>
        <v>359804</v>
      </c>
      <c r="L295" s="53"/>
      <c r="M295" s="53"/>
    </row>
    <row r="296" spans="1:13" s="54" customFormat="1" x14ac:dyDescent="0.2">
      <c r="A296" s="67" t="s">
        <v>13</v>
      </c>
      <c r="B296" s="51" t="s">
        <v>1</v>
      </c>
      <c r="C296" s="52">
        <v>101.1</v>
      </c>
      <c r="D296" s="52">
        <f>D295/C295*100</f>
        <v>93.194611067126559</v>
      </c>
      <c r="E296" s="52">
        <f t="shared" ref="E296:F296" si="158">E295/D295*100</f>
        <v>107.00807492075531</v>
      </c>
      <c r="F296" s="52">
        <f t="shared" si="158"/>
        <v>110.75650373182624</v>
      </c>
      <c r="G296" s="52">
        <f>G295/E295*100</f>
        <v>118.83982884754059</v>
      </c>
      <c r="H296" s="52">
        <f>H295/F295*100</f>
        <v>107.50476821136775</v>
      </c>
      <c r="I296" s="52">
        <f>I295/G295*100</f>
        <v>108.5633418785993</v>
      </c>
      <c r="J296" s="52">
        <f>J295/H295*100</f>
        <v>106.96450038756733</v>
      </c>
      <c r="K296" s="52">
        <f>K295/I295*100</f>
        <v>107.42566423732507</v>
      </c>
      <c r="L296" s="66"/>
      <c r="M296" s="66"/>
    </row>
    <row r="297" spans="1:13" s="54" customFormat="1" ht="38.25" x14ac:dyDescent="0.2">
      <c r="A297" s="50" t="s">
        <v>54</v>
      </c>
      <c r="B297" s="51" t="s">
        <v>11</v>
      </c>
      <c r="C297" s="57">
        <f>SUM(C299:C300)</f>
        <v>179663.7</v>
      </c>
      <c r="D297" s="57">
        <f t="shared" ref="D297:K297" si="159">SUM(D299:D300)</f>
        <v>161282.59999999998</v>
      </c>
      <c r="E297" s="57">
        <f t="shared" si="159"/>
        <v>175678.8</v>
      </c>
      <c r="F297" s="57">
        <f t="shared" si="159"/>
        <v>197476.6</v>
      </c>
      <c r="G297" s="57">
        <f t="shared" si="159"/>
        <v>215695.8</v>
      </c>
      <c r="H297" s="57">
        <f t="shared" si="159"/>
        <v>214282.2</v>
      </c>
      <c r="I297" s="57">
        <f t="shared" si="159"/>
        <v>234029.9</v>
      </c>
      <c r="J297" s="57">
        <f t="shared" si="159"/>
        <v>230879.1</v>
      </c>
      <c r="K297" s="57">
        <f t="shared" si="159"/>
        <v>251815.2</v>
      </c>
      <c r="L297" s="53"/>
      <c r="M297" s="53"/>
    </row>
    <row r="298" spans="1:13" s="54" customFormat="1" x14ac:dyDescent="0.2">
      <c r="A298" s="67" t="s">
        <v>13</v>
      </c>
      <c r="B298" s="51" t="s">
        <v>1</v>
      </c>
      <c r="C298" s="52">
        <v>104</v>
      </c>
      <c r="D298" s="52">
        <f>D297/C297*100</f>
        <v>89.769163164289708</v>
      </c>
      <c r="E298" s="52">
        <f t="shared" ref="E298:F298" si="160">E297/D297*100</f>
        <v>108.92607138029771</v>
      </c>
      <c r="F298" s="52">
        <f t="shared" si="160"/>
        <v>112.40775779433831</v>
      </c>
      <c r="G298" s="52">
        <f>G297/E297*100</f>
        <v>122.77850258540018</v>
      </c>
      <c r="H298" s="52">
        <f>H297/F297*100</f>
        <v>108.51017285085929</v>
      </c>
      <c r="I298" s="52">
        <f>I297/G297*100</f>
        <v>108.49998006451681</v>
      </c>
      <c r="J298" s="52">
        <f>J297/H297*100</f>
        <v>107.74534702369118</v>
      </c>
      <c r="K298" s="52">
        <f>K297/I297*100</f>
        <v>107.59958449753644</v>
      </c>
      <c r="L298" s="66"/>
      <c r="M298" s="66"/>
    </row>
    <row r="299" spans="1:13" s="54" customFormat="1" ht="25.5" x14ac:dyDescent="0.2">
      <c r="A299" s="92" t="s">
        <v>72</v>
      </c>
      <c r="B299" s="85" t="s">
        <v>11</v>
      </c>
      <c r="C299" s="57"/>
      <c r="D299" s="57">
        <v>11873.8</v>
      </c>
      <c r="E299" s="57">
        <v>18110.3</v>
      </c>
      <c r="F299" s="57">
        <v>18500</v>
      </c>
      <c r="G299" s="57">
        <v>18835</v>
      </c>
      <c r="H299" s="58">
        <v>19400</v>
      </c>
      <c r="I299" s="58">
        <v>19588</v>
      </c>
      <c r="J299" s="58">
        <v>20200</v>
      </c>
      <c r="K299" s="58">
        <v>20372</v>
      </c>
      <c r="L299" s="53"/>
      <c r="M299" s="53"/>
    </row>
    <row r="300" spans="1:13" s="54" customFormat="1" x14ac:dyDescent="0.2">
      <c r="A300" s="92" t="s">
        <v>52</v>
      </c>
      <c r="B300" s="85" t="s">
        <v>11</v>
      </c>
      <c r="C300" s="57">
        <v>179663.7</v>
      </c>
      <c r="D300" s="57">
        <v>149408.79999999999</v>
      </c>
      <c r="E300" s="57">
        <v>157568.5</v>
      </c>
      <c r="F300" s="57">
        <v>178976.6</v>
      </c>
      <c r="G300" s="57">
        <v>196860.79999999999</v>
      </c>
      <c r="H300" s="58">
        <v>194882.2</v>
      </c>
      <c r="I300" s="58">
        <v>214441.9</v>
      </c>
      <c r="J300" s="58">
        <v>210679.1</v>
      </c>
      <c r="K300" s="58">
        <v>231443.20000000001</v>
      </c>
      <c r="L300" s="53"/>
      <c r="M300" s="53"/>
    </row>
    <row r="301" spans="1:13" s="54" customFormat="1" x14ac:dyDescent="0.2">
      <c r="A301" s="50" t="s">
        <v>53</v>
      </c>
      <c r="B301" s="51" t="s">
        <v>11</v>
      </c>
      <c r="C301" s="56">
        <f>C303+C304</f>
        <v>80655</v>
      </c>
      <c r="D301" s="56">
        <f t="shared" ref="D301:K301" si="161">D303+D304</f>
        <v>81320.400000000009</v>
      </c>
      <c r="E301" s="56">
        <f t="shared" si="161"/>
        <v>83926</v>
      </c>
      <c r="F301" s="56">
        <f t="shared" si="161"/>
        <v>90052.6</v>
      </c>
      <c r="G301" s="56">
        <f t="shared" si="161"/>
        <v>92818.1</v>
      </c>
      <c r="H301" s="56">
        <f t="shared" si="161"/>
        <v>94825.4</v>
      </c>
      <c r="I301" s="56">
        <f t="shared" si="161"/>
        <v>100903.1</v>
      </c>
      <c r="J301" s="56">
        <f t="shared" si="161"/>
        <v>99756.3</v>
      </c>
      <c r="K301" s="56">
        <f t="shared" si="161"/>
        <v>107988.8</v>
      </c>
      <c r="L301" s="53"/>
      <c r="M301" s="53"/>
    </row>
    <row r="302" spans="1:13" s="54" customFormat="1" x14ac:dyDescent="0.2">
      <c r="A302" s="67" t="s">
        <v>13</v>
      </c>
      <c r="B302" s="51" t="s">
        <v>1</v>
      </c>
      <c r="C302" s="79">
        <v>95.3</v>
      </c>
      <c r="D302" s="77">
        <f>D301/C301*100</f>
        <v>100.82499535056724</v>
      </c>
      <c r="E302" s="77">
        <f t="shared" ref="E302:F302" si="162">E301/D301*100</f>
        <v>103.20411606435775</v>
      </c>
      <c r="F302" s="77">
        <f t="shared" si="162"/>
        <v>107.30000238305175</v>
      </c>
      <c r="G302" s="77">
        <f>G301/E301*100</f>
        <v>110.59516717107928</v>
      </c>
      <c r="H302" s="77">
        <f>H301/F301*100</f>
        <v>105.30001354763769</v>
      </c>
      <c r="I302" s="77">
        <f>I301/G301*100</f>
        <v>108.71058554312143</v>
      </c>
      <c r="J302" s="77">
        <f>J301/H301*100</f>
        <v>105.19997806494885</v>
      </c>
      <c r="K302" s="77">
        <f>K301/I301*100</f>
        <v>107.02228177330528</v>
      </c>
      <c r="L302" s="53"/>
      <c r="M302" s="53"/>
    </row>
    <row r="303" spans="1:13" s="54" customFormat="1" x14ac:dyDescent="0.2">
      <c r="A303" s="91" t="s">
        <v>102</v>
      </c>
      <c r="B303" s="51" t="s">
        <v>11</v>
      </c>
      <c r="C303" s="57">
        <v>4993.1000000000004</v>
      </c>
      <c r="D303" s="57">
        <v>4713.6000000000004</v>
      </c>
      <c r="E303" s="57">
        <v>6110.9</v>
      </c>
      <c r="F303" s="57">
        <v>6200</v>
      </c>
      <c r="G303" s="57">
        <v>6300</v>
      </c>
      <c r="H303" s="57">
        <v>6400</v>
      </c>
      <c r="I303" s="57">
        <v>6468</v>
      </c>
      <c r="J303" s="57">
        <v>6500</v>
      </c>
      <c r="K303" s="57">
        <v>6552</v>
      </c>
      <c r="L303" s="66"/>
      <c r="M303" s="66"/>
    </row>
    <row r="304" spans="1:13" s="54" customFormat="1" x14ac:dyDescent="0.2">
      <c r="A304" s="102" t="s">
        <v>52</v>
      </c>
      <c r="B304" s="54" t="s">
        <v>11</v>
      </c>
      <c r="C304" s="57">
        <v>75661.899999999994</v>
      </c>
      <c r="D304" s="57">
        <v>76606.8</v>
      </c>
      <c r="E304" s="57">
        <v>77815.100000000006</v>
      </c>
      <c r="F304" s="57">
        <v>83852.600000000006</v>
      </c>
      <c r="G304" s="57">
        <v>86518.1</v>
      </c>
      <c r="H304" s="57">
        <v>88425.4</v>
      </c>
      <c r="I304" s="57">
        <v>94435.1</v>
      </c>
      <c r="J304" s="57">
        <v>93256.3</v>
      </c>
      <c r="K304" s="57">
        <v>101436.8</v>
      </c>
      <c r="L304" s="66"/>
      <c r="M304" s="66"/>
    </row>
    <row r="305" spans="1:18" s="71" customFormat="1" ht="38.25" x14ac:dyDescent="0.2">
      <c r="A305" s="73" t="s">
        <v>64</v>
      </c>
      <c r="B305" s="85" t="s">
        <v>11</v>
      </c>
      <c r="C305" s="57">
        <f>C307+C314</f>
        <v>392326.5</v>
      </c>
      <c r="D305" s="57">
        <f t="shared" ref="D305:K305" si="163">D307+D314</f>
        <v>422070.7</v>
      </c>
      <c r="E305" s="57">
        <f t="shared" si="163"/>
        <v>453815</v>
      </c>
      <c r="F305" s="57">
        <f t="shared" si="163"/>
        <v>478851.1</v>
      </c>
      <c r="G305" s="57">
        <f t="shared" si="163"/>
        <v>494621.69999999995</v>
      </c>
      <c r="H305" s="57">
        <f t="shared" si="163"/>
        <v>502623.7</v>
      </c>
      <c r="I305" s="57">
        <f t="shared" si="163"/>
        <v>535101.5</v>
      </c>
      <c r="J305" s="57">
        <f t="shared" si="163"/>
        <v>525788.30000000005</v>
      </c>
      <c r="K305" s="57">
        <f t="shared" si="163"/>
        <v>578560.67999999993</v>
      </c>
      <c r="L305" s="76"/>
      <c r="M305" s="76"/>
      <c r="N305" s="76"/>
      <c r="O305" s="76"/>
      <c r="P305" s="76"/>
      <c r="Q305" s="76"/>
      <c r="R305" s="76"/>
    </row>
    <row r="306" spans="1:18" s="54" customFormat="1" x14ac:dyDescent="0.2">
      <c r="A306" s="67" t="s">
        <v>13</v>
      </c>
      <c r="B306" s="51" t="s">
        <v>1</v>
      </c>
      <c r="C306" s="52">
        <v>98.3</v>
      </c>
      <c r="D306" s="52">
        <f>D305/C305*100</f>
        <v>107.58149143634192</v>
      </c>
      <c r="E306" s="52">
        <f t="shared" ref="E306:F306" si="164">E305/D305*100</f>
        <v>107.52108592233481</v>
      </c>
      <c r="F306" s="52">
        <f t="shared" si="164"/>
        <v>105.51680750966803</v>
      </c>
      <c r="G306" s="52">
        <f>G305/E305*100</f>
        <v>108.99192402190319</v>
      </c>
      <c r="H306" s="52">
        <f>H305/F305*100</f>
        <v>104.96450775616889</v>
      </c>
      <c r="I306" s="52">
        <f>I305/G305*100</f>
        <v>108.18399192756809</v>
      </c>
      <c r="J306" s="52">
        <f>J305/H305*100</f>
        <v>104.60873611809392</v>
      </c>
      <c r="K306" s="52">
        <f>K305/I305*100</f>
        <v>108.12167037468592</v>
      </c>
      <c r="L306" s="66"/>
      <c r="M306" s="66"/>
    </row>
    <row r="307" spans="1:18" s="54" customFormat="1" ht="38.25" x14ac:dyDescent="0.2">
      <c r="A307" s="50" t="s">
        <v>54</v>
      </c>
      <c r="B307" s="51" t="s">
        <v>11</v>
      </c>
      <c r="C307" s="57">
        <f>SUM(C309:C313)</f>
        <v>305020.5</v>
      </c>
      <c r="D307" s="57">
        <f t="shared" ref="D307:K307" si="165">SUM(D309:D313)</f>
        <v>332507.5</v>
      </c>
      <c r="E307" s="57">
        <f t="shared" si="165"/>
        <v>358698.9</v>
      </c>
      <c r="F307" s="57">
        <f t="shared" si="165"/>
        <v>376601.3</v>
      </c>
      <c r="G307" s="57">
        <f t="shared" si="165"/>
        <v>390754.89999999997</v>
      </c>
      <c r="H307" s="57">
        <f t="shared" si="165"/>
        <v>394750.2</v>
      </c>
      <c r="I307" s="57">
        <f t="shared" si="165"/>
        <v>422406.1</v>
      </c>
      <c r="J307" s="57">
        <f t="shared" si="165"/>
        <v>412197.5</v>
      </c>
      <c r="K307" s="57">
        <f t="shared" si="165"/>
        <v>457465.77999999997</v>
      </c>
      <c r="L307" s="53"/>
      <c r="M307" s="53"/>
    </row>
    <row r="308" spans="1:18" s="54" customFormat="1" x14ac:dyDescent="0.2">
      <c r="A308" s="67" t="s">
        <v>13</v>
      </c>
      <c r="B308" s="51" t="s">
        <v>1</v>
      </c>
      <c r="C308" s="52">
        <v>98.8</v>
      </c>
      <c r="D308" s="52">
        <f>D307/C307*100</f>
        <v>109.01152545484646</v>
      </c>
      <c r="E308" s="52">
        <f t="shared" ref="E308:F308" si="166">E307/D307*100</f>
        <v>107.87693510672692</v>
      </c>
      <c r="F308" s="52">
        <f t="shared" si="166"/>
        <v>104.99092693063736</v>
      </c>
      <c r="G308" s="52">
        <f>G307/E307*100</f>
        <v>108.93674332427558</v>
      </c>
      <c r="H308" s="52">
        <f>H307/F307*100</f>
        <v>104.81912834607847</v>
      </c>
      <c r="I308" s="52">
        <f>I307/G307*100</f>
        <v>108.10001358908103</v>
      </c>
      <c r="J308" s="52">
        <f>J307/H307*100</f>
        <v>104.41983309951456</v>
      </c>
      <c r="K308" s="52">
        <f>K307/I307*100</f>
        <v>108.29999377376416</v>
      </c>
      <c r="L308" s="53"/>
      <c r="M308" s="53"/>
    </row>
    <row r="309" spans="1:18" s="54" customFormat="1" ht="25.5" x14ac:dyDescent="0.2">
      <c r="A309" s="92" t="s">
        <v>90</v>
      </c>
      <c r="B309" s="85" t="s">
        <v>11</v>
      </c>
      <c r="C309" s="57">
        <v>22326.799999999999</v>
      </c>
      <c r="D309" s="57">
        <v>23196.9</v>
      </c>
      <c r="E309" s="57">
        <v>24576.1</v>
      </c>
      <c r="F309" s="57">
        <v>25500</v>
      </c>
      <c r="G309" s="57">
        <v>25955.1</v>
      </c>
      <c r="H309" s="89">
        <v>25500</v>
      </c>
      <c r="I309" s="89">
        <v>25955.1</v>
      </c>
      <c r="J309" s="89">
        <v>25500</v>
      </c>
      <c r="K309" s="89">
        <v>25955.1</v>
      </c>
      <c r="L309" s="53"/>
      <c r="M309" s="53"/>
    </row>
    <row r="310" spans="1:18" s="54" customFormat="1" ht="25.5" x14ac:dyDescent="0.2">
      <c r="A310" s="92" t="s">
        <v>164</v>
      </c>
      <c r="B310" s="85" t="s">
        <v>11</v>
      </c>
      <c r="C310" s="79">
        <v>0</v>
      </c>
      <c r="D310" s="79">
        <v>0</v>
      </c>
      <c r="E310" s="57">
        <v>5371.5</v>
      </c>
      <c r="F310" s="57">
        <v>5500</v>
      </c>
      <c r="G310" s="57">
        <v>5703.8</v>
      </c>
      <c r="H310" s="89">
        <v>5700</v>
      </c>
      <c r="I310" s="89">
        <v>5932</v>
      </c>
      <c r="J310" s="89">
        <v>5900</v>
      </c>
      <c r="K310" s="89">
        <v>5932</v>
      </c>
      <c r="L310" s="53"/>
      <c r="M310" s="53"/>
    </row>
    <row r="311" spans="1:18" s="54" customFormat="1" ht="25.5" x14ac:dyDescent="0.2">
      <c r="A311" s="65" t="s">
        <v>92</v>
      </c>
      <c r="B311" s="85" t="s">
        <v>11</v>
      </c>
      <c r="C311" s="57">
        <v>5074.2</v>
      </c>
      <c r="D311" s="57">
        <v>5501.6</v>
      </c>
      <c r="E311" s="79">
        <v>0</v>
      </c>
      <c r="F311" s="79">
        <v>0</v>
      </c>
      <c r="G311" s="79">
        <v>0</v>
      </c>
      <c r="H311" s="79">
        <v>0</v>
      </c>
      <c r="I311" s="79">
        <v>0</v>
      </c>
      <c r="J311" s="79">
        <v>0</v>
      </c>
      <c r="K311" s="79">
        <v>0</v>
      </c>
      <c r="L311" s="53"/>
      <c r="M311" s="53"/>
    </row>
    <row r="312" spans="1:18" s="54" customFormat="1" ht="25.5" x14ac:dyDescent="0.2">
      <c r="A312" s="65" t="s">
        <v>138</v>
      </c>
      <c r="B312" s="51" t="s">
        <v>11</v>
      </c>
      <c r="C312" s="57">
        <v>16738.2</v>
      </c>
      <c r="D312" s="57">
        <v>17333.599999999999</v>
      </c>
      <c r="E312" s="57">
        <v>18058.599999999999</v>
      </c>
      <c r="F312" s="57">
        <v>18500</v>
      </c>
      <c r="G312" s="57">
        <v>18785.7</v>
      </c>
      <c r="H312" s="89">
        <v>19400</v>
      </c>
      <c r="I312" s="89">
        <v>19541.900000000001</v>
      </c>
      <c r="J312" s="89">
        <v>20300</v>
      </c>
      <c r="K312" s="89">
        <v>20323.580000000002</v>
      </c>
      <c r="L312" s="53"/>
      <c r="M312" s="53"/>
    </row>
    <row r="313" spans="1:18" s="54" customFormat="1" x14ac:dyDescent="0.2">
      <c r="A313" s="50" t="s">
        <v>52</v>
      </c>
      <c r="B313" s="51" t="s">
        <v>11</v>
      </c>
      <c r="C313" s="57">
        <v>260881.3</v>
      </c>
      <c r="D313" s="57">
        <v>286475.40000000002</v>
      </c>
      <c r="E313" s="57">
        <v>310692.7</v>
      </c>
      <c r="F313" s="57">
        <v>327101.3</v>
      </c>
      <c r="G313" s="57">
        <v>340310.3</v>
      </c>
      <c r="H313" s="89">
        <v>344150.2</v>
      </c>
      <c r="I313" s="89">
        <v>370977.1</v>
      </c>
      <c r="J313" s="89">
        <v>360497.5</v>
      </c>
      <c r="K313" s="89">
        <v>405255.1</v>
      </c>
      <c r="L313" s="53"/>
      <c r="M313" s="53"/>
    </row>
    <row r="314" spans="1:18" s="54" customFormat="1" x14ac:dyDescent="0.2">
      <c r="A314" s="50" t="s">
        <v>53</v>
      </c>
      <c r="B314" s="51" t="s">
        <v>11</v>
      </c>
      <c r="C314" s="56">
        <v>87306</v>
      </c>
      <c r="D314" s="56">
        <v>89563.199999999997</v>
      </c>
      <c r="E314" s="56">
        <v>95116.1</v>
      </c>
      <c r="F314" s="56">
        <v>102249.8</v>
      </c>
      <c r="G314" s="56">
        <v>103866.8</v>
      </c>
      <c r="H314" s="74">
        <v>107873.5</v>
      </c>
      <c r="I314" s="74">
        <v>112695.4</v>
      </c>
      <c r="J314" s="74">
        <v>113590.8</v>
      </c>
      <c r="K314" s="74">
        <v>121094.9</v>
      </c>
      <c r="L314" s="53"/>
      <c r="M314" s="53"/>
    </row>
    <row r="315" spans="1:18" s="54" customFormat="1" x14ac:dyDescent="0.2">
      <c r="A315" s="67" t="s">
        <v>13</v>
      </c>
      <c r="B315" s="51" t="s">
        <v>1</v>
      </c>
      <c r="C315" s="52">
        <v>96.6</v>
      </c>
      <c r="D315" s="52">
        <f>D314/C314*100</f>
        <v>102.58538932032162</v>
      </c>
      <c r="E315" s="52">
        <f t="shared" ref="E315:F315" si="167">E314/D314*100</f>
        <v>106.19997945584794</v>
      </c>
      <c r="F315" s="52">
        <f t="shared" si="167"/>
        <v>107.49999211489958</v>
      </c>
      <c r="G315" s="52">
        <f>G314/E314*100</f>
        <v>109.20001976531839</v>
      </c>
      <c r="H315" s="52">
        <f>H314/F314*100</f>
        <v>105.49996185811609</v>
      </c>
      <c r="I315" s="52">
        <f>I314/G314*100</f>
        <v>108.49992490381912</v>
      </c>
      <c r="J315" s="52">
        <f>J314/H314*100</f>
        <v>105.30000417155279</v>
      </c>
      <c r="K315" s="52">
        <f>K314/I314*100</f>
        <v>107.45327670872102</v>
      </c>
      <c r="L315" s="66"/>
      <c r="M315" s="66"/>
    </row>
    <row r="316" spans="1:18" s="54" customFormat="1" ht="51" x14ac:dyDescent="0.2">
      <c r="A316" s="73" t="s">
        <v>45</v>
      </c>
      <c r="B316" s="51" t="s">
        <v>11</v>
      </c>
      <c r="C316" s="57">
        <f>C318+C320</f>
        <v>601060.10000000009</v>
      </c>
      <c r="D316" s="57">
        <f t="shared" ref="D316:K316" si="168">D318+D320</f>
        <v>735138.8</v>
      </c>
      <c r="E316" s="57">
        <f t="shared" si="168"/>
        <v>831040.89999999991</v>
      </c>
      <c r="F316" s="57">
        <f t="shared" si="168"/>
        <v>909092.60000000009</v>
      </c>
      <c r="G316" s="57">
        <f t="shared" si="168"/>
        <v>929248.7</v>
      </c>
      <c r="H316" s="57">
        <f t="shared" si="168"/>
        <v>964643.7</v>
      </c>
      <c r="I316" s="57">
        <f t="shared" si="168"/>
        <v>1004533.4</v>
      </c>
      <c r="J316" s="57">
        <f t="shared" si="168"/>
        <v>1022329.7000000001</v>
      </c>
      <c r="K316" s="57">
        <f t="shared" si="168"/>
        <v>1086243.6200000001</v>
      </c>
      <c r="L316" s="53"/>
      <c r="M316" s="53"/>
    </row>
    <row r="317" spans="1:18" s="54" customFormat="1" x14ac:dyDescent="0.2">
      <c r="A317" s="67" t="s">
        <v>13</v>
      </c>
      <c r="B317" s="51" t="s">
        <v>1</v>
      </c>
      <c r="C317" s="52">
        <v>102.8</v>
      </c>
      <c r="D317" s="52">
        <f>D316/C316*100</f>
        <v>122.30703718313691</v>
      </c>
      <c r="E317" s="52">
        <f t="shared" ref="E317:F317" si="169">E316/D316*100</f>
        <v>113.04544121463861</v>
      </c>
      <c r="F317" s="52">
        <f t="shared" si="169"/>
        <v>109.39204075274758</v>
      </c>
      <c r="G317" s="52">
        <f>G316/E316*100</f>
        <v>111.81744484537404</v>
      </c>
      <c r="H317" s="52">
        <f>H316/F316*100</f>
        <v>106.11060963426607</v>
      </c>
      <c r="I317" s="52">
        <f>I316/G316*100</f>
        <v>108.10167396521513</v>
      </c>
      <c r="J317" s="52">
        <f>J316/H316*100</f>
        <v>105.98003179826915</v>
      </c>
      <c r="K317" s="52">
        <f>K316/I316*100</f>
        <v>108.13414665953367</v>
      </c>
      <c r="L317" s="66"/>
      <c r="M317" s="66"/>
    </row>
    <row r="318" spans="1:18" s="54" customFormat="1" ht="38.25" x14ac:dyDescent="0.2">
      <c r="A318" s="50" t="s">
        <v>54</v>
      </c>
      <c r="B318" s="51" t="s">
        <v>11</v>
      </c>
      <c r="C318" s="57">
        <v>182931.7</v>
      </c>
      <c r="D318" s="57">
        <v>286394.59999999998</v>
      </c>
      <c r="E318" s="57">
        <v>349474.6</v>
      </c>
      <c r="F318" s="57">
        <v>391408.9</v>
      </c>
      <c r="G318" s="57">
        <v>401833.6</v>
      </c>
      <c r="H318" s="57">
        <v>419522.7</v>
      </c>
      <c r="I318" s="57">
        <v>433578.5</v>
      </c>
      <c r="J318" s="57">
        <v>448862.4</v>
      </c>
      <c r="K318" s="57">
        <v>473467.72</v>
      </c>
      <c r="L318" s="53"/>
      <c r="M318" s="53"/>
    </row>
    <row r="319" spans="1:18" s="54" customFormat="1" x14ac:dyDescent="0.2">
      <c r="A319" s="67" t="s">
        <v>13</v>
      </c>
      <c r="B319" s="51" t="s">
        <v>1</v>
      </c>
      <c r="C319" s="52">
        <v>120.1</v>
      </c>
      <c r="D319" s="52">
        <f>D318/C318*100</f>
        <v>156.55821270998956</v>
      </c>
      <c r="E319" s="52">
        <f t="shared" ref="E319:F319" si="170">E318/D318*100</f>
        <v>122.02555495110592</v>
      </c>
      <c r="F319" s="52">
        <f t="shared" si="170"/>
        <v>111.9992411465669</v>
      </c>
      <c r="G319" s="52">
        <f>G318/E318*100</f>
        <v>114.98220471530691</v>
      </c>
      <c r="H319" s="52">
        <f>H318/F318*100</f>
        <v>107.18271863516644</v>
      </c>
      <c r="I319" s="52">
        <f>I318/G318*100</f>
        <v>107.90001134798086</v>
      </c>
      <c r="J319" s="52">
        <f>J318/H318*100</f>
        <v>106.99359057328721</v>
      </c>
      <c r="K319" s="52">
        <f>K318/I318*100</f>
        <v>109.19999953872251</v>
      </c>
      <c r="L319" s="53"/>
      <c r="M319" s="53"/>
    </row>
    <row r="320" spans="1:18" s="54" customFormat="1" x14ac:dyDescent="0.2">
      <c r="A320" s="50" t="s">
        <v>53</v>
      </c>
      <c r="B320" s="51" t="s">
        <v>11</v>
      </c>
      <c r="C320" s="56">
        <v>418128.4</v>
      </c>
      <c r="D320" s="56">
        <v>448744.2</v>
      </c>
      <c r="E320" s="56">
        <v>481566.3</v>
      </c>
      <c r="F320" s="56">
        <v>517683.7</v>
      </c>
      <c r="G320" s="56">
        <v>527415.1</v>
      </c>
      <c r="H320" s="56">
        <v>545121</v>
      </c>
      <c r="I320" s="56">
        <v>570954.9</v>
      </c>
      <c r="J320" s="56">
        <v>573467.30000000005</v>
      </c>
      <c r="K320" s="56">
        <v>612775.9</v>
      </c>
      <c r="L320" s="53"/>
      <c r="M320" s="53"/>
    </row>
    <row r="321" spans="1:13" s="54" customFormat="1" x14ac:dyDescent="0.2">
      <c r="A321" s="67" t="s">
        <v>13</v>
      </c>
      <c r="B321" s="51" t="s">
        <v>1</v>
      </c>
      <c r="C321" s="52">
        <v>96.7</v>
      </c>
      <c r="D321" s="52">
        <f>D320/C320*100</f>
        <v>107.32210488452829</v>
      </c>
      <c r="E321" s="52">
        <f t="shared" ref="E321:F321" si="171">E320/D320*100</f>
        <v>107.31421152629939</v>
      </c>
      <c r="F321" s="52">
        <f t="shared" si="171"/>
        <v>107.49998494495982</v>
      </c>
      <c r="G321" s="52">
        <f>G320/E320*100</f>
        <v>109.5207658841576</v>
      </c>
      <c r="H321" s="52">
        <f>H320/F320*100</f>
        <v>105.30001234344446</v>
      </c>
      <c r="I321" s="52">
        <f>I320/G320*100</f>
        <v>108.2553191973457</v>
      </c>
      <c r="J321" s="52">
        <f>J320/H320*100</f>
        <v>105.20000146756409</v>
      </c>
      <c r="K321" s="52">
        <f>K320/I320*100</f>
        <v>107.32474666562982</v>
      </c>
      <c r="L321" s="66"/>
      <c r="M321" s="66"/>
    </row>
    <row r="322" spans="1:13" s="54" customFormat="1" ht="51" x14ac:dyDescent="0.2">
      <c r="A322" s="73" t="s">
        <v>46</v>
      </c>
      <c r="B322" s="51" t="s">
        <v>11</v>
      </c>
      <c r="C322" s="57">
        <f>C324+C331</f>
        <v>3902023.3</v>
      </c>
      <c r="D322" s="57">
        <f t="shared" ref="D322:K322" si="172">D324+D331</f>
        <v>4220155.4000000004</v>
      </c>
      <c r="E322" s="57">
        <f t="shared" si="172"/>
        <v>4633738.2</v>
      </c>
      <c r="F322" s="57">
        <f t="shared" si="172"/>
        <v>5069036.9000000004</v>
      </c>
      <c r="G322" s="57">
        <f t="shared" si="172"/>
        <v>5091005.9000000004</v>
      </c>
      <c r="H322" s="57">
        <f t="shared" si="172"/>
        <v>5385373.5999999996</v>
      </c>
      <c r="I322" s="57">
        <f t="shared" si="172"/>
        <v>5483025.7000000002</v>
      </c>
      <c r="J322" s="57">
        <f t="shared" si="172"/>
        <v>5720748.2000000002</v>
      </c>
      <c r="K322" s="57">
        <f t="shared" si="172"/>
        <v>5883276.6000000006</v>
      </c>
      <c r="L322" s="53"/>
      <c r="M322" s="53"/>
    </row>
    <row r="323" spans="1:13" s="54" customFormat="1" x14ac:dyDescent="0.2">
      <c r="A323" s="67" t="s">
        <v>13</v>
      </c>
      <c r="B323" s="51" t="s">
        <v>1</v>
      </c>
      <c r="C323" s="52">
        <v>106.3</v>
      </c>
      <c r="D323" s="52">
        <f>D322/C322*100</f>
        <v>108.15300359687757</v>
      </c>
      <c r="E323" s="52">
        <f t="shared" ref="E323:F323" si="173">E322/D322*100</f>
        <v>109.80017939623738</v>
      </c>
      <c r="F323" s="52">
        <f t="shared" si="173"/>
        <v>109.39411510128043</v>
      </c>
      <c r="G323" s="52">
        <f>G322/E322*100</f>
        <v>109.86822475210187</v>
      </c>
      <c r="H323" s="52">
        <f>H322/F322*100</f>
        <v>106.24056810476165</v>
      </c>
      <c r="I323" s="52">
        <f>I322/G322*100</f>
        <v>107.70024250021002</v>
      </c>
      <c r="J323" s="52">
        <f>J322/H322*100</f>
        <v>106.22750852419971</v>
      </c>
      <c r="K323" s="52">
        <f>K322/I322*100</f>
        <v>107.29981805483786</v>
      </c>
      <c r="L323" s="66"/>
      <c r="M323" s="66"/>
    </row>
    <row r="324" spans="1:13" s="54" customFormat="1" ht="38.25" x14ac:dyDescent="0.2">
      <c r="A324" s="103" t="s">
        <v>54</v>
      </c>
      <c r="B324" s="85" t="s">
        <v>11</v>
      </c>
      <c r="C324" s="57">
        <f>SUM(C326:C330)</f>
        <v>3898225.1999999997</v>
      </c>
      <c r="D324" s="57">
        <f t="shared" ref="D324:K324" si="174">SUM(D326:D330)</f>
        <v>4216198.7</v>
      </c>
      <c r="E324" s="57">
        <f t="shared" si="174"/>
        <v>4629479.7</v>
      </c>
      <c r="F324" s="57">
        <f t="shared" si="174"/>
        <v>5064467.5</v>
      </c>
      <c r="G324" s="57">
        <f t="shared" si="174"/>
        <v>5086349.8000000007</v>
      </c>
      <c r="H324" s="57">
        <f t="shared" si="174"/>
        <v>5380562.0999999996</v>
      </c>
      <c r="I324" s="57">
        <f t="shared" si="174"/>
        <v>5477998.7999999998</v>
      </c>
      <c r="J324" s="57">
        <f t="shared" si="174"/>
        <v>5715686.5</v>
      </c>
      <c r="K324" s="57">
        <f t="shared" si="174"/>
        <v>5877892.7000000002</v>
      </c>
      <c r="L324" s="53"/>
      <c r="M324" s="53"/>
    </row>
    <row r="325" spans="1:13" s="54" customFormat="1" x14ac:dyDescent="0.2">
      <c r="A325" s="67" t="s">
        <v>13</v>
      </c>
      <c r="B325" s="51" t="s">
        <v>1</v>
      </c>
      <c r="C325" s="52">
        <v>106.3</v>
      </c>
      <c r="D325" s="52">
        <f>D324/C324*100</f>
        <v>108.15687867391553</v>
      </c>
      <c r="E325" s="52">
        <f t="shared" ref="E325:F325" si="175">E324/D324*100</f>
        <v>109.80221828729277</v>
      </c>
      <c r="F325" s="52">
        <f t="shared" si="175"/>
        <v>109.39604076890109</v>
      </c>
      <c r="G325" s="52">
        <f>G324/E324*100</f>
        <v>109.86871375632126</v>
      </c>
      <c r="H325" s="52">
        <f>H324/F324*100</f>
        <v>106.24141827349074</v>
      </c>
      <c r="I325" s="52">
        <f>I324/G324*100</f>
        <v>107.70000128579436</v>
      </c>
      <c r="J325" s="52">
        <f>J324/H324*100</f>
        <v>106.22842732360623</v>
      </c>
      <c r="K325" s="52">
        <f>K324/I324*100</f>
        <v>107.29999977363998</v>
      </c>
      <c r="L325" s="66"/>
      <c r="M325" s="66"/>
    </row>
    <row r="326" spans="1:13" s="54" customFormat="1" ht="25.5" x14ac:dyDescent="0.2">
      <c r="A326" s="92" t="s">
        <v>88</v>
      </c>
      <c r="B326" s="51" t="s">
        <v>11</v>
      </c>
      <c r="C326" s="56">
        <v>12202</v>
      </c>
      <c r="D326" s="56">
        <v>13141</v>
      </c>
      <c r="E326" s="56">
        <v>14201.4</v>
      </c>
      <c r="F326" s="56">
        <v>15100</v>
      </c>
      <c r="G326" s="56">
        <v>15261.8</v>
      </c>
      <c r="H326" s="56">
        <v>15100</v>
      </c>
      <c r="I326" s="56">
        <v>15261.8</v>
      </c>
      <c r="J326" s="56">
        <v>15100</v>
      </c>
      <c r="K326" s="56">
        <v>15261.8</v>
      </c>
      <c r="L326" s="53"/>
      <c r="M326" s="53"/>
    </row>
    <row r="327" spans="1:13" s="54" customFormat="1" x14ac:dyDescent="0.2">
      <c r="A327" s="65" t="s">
        <v>91</v>
      </c>
      <c r="B327" s="51" t="s">
        <v>11</v>
      </c>
      <c r="C327" s="56">
        <v>4851.6000000000004</v>
      </c>
      <c r="D327" s="56">
        <v>5382.8</v>
      </c>
      <c r="E327" s="56">
        <v>5267.5</v>
      </c>
      <c r="F327" s="56">
        <v>5300</v>
      </c>
      <c r="G327" s="56">
        <v>5478.5</v>
      </c>
      <c r="H327" s="56">
        <v>5500</v>
      </c>
      <c r="I327" s="56">
        <v>5698</v>
      </c>
      <c r="J327" s="56">
        <v>5500</v>
      </c>
      <c r="K327" s="56">
        <v>5698</v>
      </c>
      <c r="L327" s="53"/>
      <c r="M327" s="53"/>
    </row>
    <row r="328" spans="1:13" s="54" customFormat="1" ht="25.5" x14ac:dyDescent="0.2">
      <c r="A328" s="65" t="s">
        <v>165</v>
      </c>
      <c r="B328" s="51" t="s">
        <v>11</v>
      </c>
      <c r="C328" s="56">
        <v>14983.3</v>
      </c>
      <c r="D328" s="56">
        <v>15077.6</v>
      </c>
      <c r="E328" s="56">
        <v>15895.4</v>
      </c>
      <c r="F328" s="56">
        <v>16400</v>
      </c>
      <c r="G328" s="56">
        <v>16529.099999999999</v>
      </c>
      <c r="H328" s="56">
        <v>17100</v>
      </c>
      <c r="I328" s="56">
        <v>17192.099999999999</v>
      </c>
      <c r="J328" s="56">
        <v>17100</v>
      </c>
      <c r="K328" s="56">
        <v>17192.099999999999</v>
      </c>
      <c r="L328" s="53"/>
      <c r="M328" s="53"/>
    </row>
    <row r="329" spans="1:13" s="54" customFormat="1" ht="25.5" x14ac:dyDescent="0.2">
      <c r="A329" s="65" t="s">
        <v>166</v>
      </c>
      <c r="B329" s="51" t="s">
        <v>11</v>
      </c>
      <c r="C329" s="56">
        <v>2801.4</v>
      </c>
      <c r="D329" s="56">
        <v>3065.9</v>
      </c>
      <c r="E329" s="56">
        <v>3139.9</v>
      </c>
      <c r="F329" s="56">
        <v>3150</v>
      </c>
      <c r="G329" s="56">
        <v>3265.5</v>
      </c>
      <c r="H329" s="56">
        <v>3300</v>
      </c>
      <c r="I329" s="56">
        <v>3396.1</v>
      </c>
      <c r="J329" s="56">
        <v>3400</v>
      </c>
      <c r="K329" s="56">
        <v>3531.9</v>
      </c>
      <c r="L329" s="53"/>
      <c r="M329" s="53"/>
    </row>
    <row r="330" spans="1:13" s="54" customFormat="1" x14ac:dyDescent="0.2">
      <c r="A330" s="50" t="s">
        <v>52</v>
      </c>
      <c r="B330" s="51" t="s">
        <v>11</v>
      </c>
      <c r="C330" s="56">
        <v>3863386.9</v>
      </c>
      <c r="D330" s="56">
        <v>4179531.4</v>
      </c>
      <c r="E330" s="56">
        <v>4590975.5</v>
      </c>
      <c r="F330" s="56">
        <v>5024517.5</v>
      </c>
      <c r="G330" s="56">
        <v>5045814.9000000004</v>
      </c>
      <c r="H330" s="56">
        <v>5339562.0999999996</v>
      </c>
      <c r="I330" s="56">
        <v>5436450.7999999998</v>
      </c>
      <c r="J330" s="56">
        <v>5674586.5</v>
      </c>
      <c r="K330" s="56">
        <v>5836208.9000000004</v>
      </c>
      <c r="L330" s="53"/>
      <c r="M330" s="53"/>
    </row>
    <row r="331" spans="1:13" s="54" customFormat="1" x14ac:dyDescent="0.2">
      <c r="A331" s="50" t="s">
        <v>53</v>
      </c>
      <c r="B331" s="51" t="s">
        <v>11</v>
      </c>
      <c r="C331" s="56">
        <v>3798.1</v>
      </c>
      <c r="D331" s="56">
        <v>3956.7</v>
      </c>
      <c r="E331" s="56">
        <v>4258.5</v>
      </c>
      <c r="F331" s="56">
        <v>4569.3999999999996</v>
      </c>
      <c r="G331" s="56">
        <v>4656.1000000000004</v>
      </c>
      <c r="H331" s="56">
        <v>4811.5</v>
      </c>
      <c r="I331" s="56">
        <v>5026.8999999999996</v>
      </c>
      <c r="J331" s="56">
        <v>5061.7</v>
      </c>
      <c r="K331" s="56">
        <v>5383.9</v>
      </c>
      <c r="L331" s="53"/>
      <c r="M331" s="53"/>
    </row>
    <row r="332" spans="1:13" s="54" customFormat="1" x14ac:dyDescent="0.2">
      <c r="A332" s="67" t="s">
        <v>13</v>
      </c>
      <c r="B332" s="51" t="s">
        <v>1</v>
      </c>
      <c r="C332" s="52">
        <v>100.5</v>
      </c>
      <c r="D332" s="52">
        <f>D331/C331*100</f>
        <v>104.1757720965746</v>
      </c>
      <c r="E332" s="52">
        <f t="shared" ref="E332:F332" si="176">E331/D331*100</f>
        <v>107.62756842823566</v>
      </c>
      <c r="F332" s="52">
        <f t="shared" si="176"/>
        <v>107.30069273218268</v>
      </c>
      <c r="G332" s="52">
        <f>G331/E331*100</f>
        <v>109.33662087589528</v>
      </c>
      <c r="H332" s="52">
        <f>H331/F331*100</f>
        <v>105.29828861557317</v>
      </c>
      <c r="I332" s="52">
        <f>I331/G331*100</f>
        <v>107.96374648310815</v>
      </c>
      <c r="J332" s="52">
        <f>J331/H331*100</f>
        <v>105.20004156707887</v>
      </c>
      <c r="K332" s="52">
        <f>K331/I331*100</f>
        <v>107.1017923571187</v>
      </c>
      <c r="L332" s="66"/>
      <c r="M332" s="66"/>
    </row>
    <row r="333" spans="1:13" s="54" customFormat="1" ht="21" customHeight="1" x14ac:dyDescent="0.2">
      <c r="A333" s="73" t="s">
        <v>65</v>
      </c>
      <c r="B333" s="51" t="s">
        <v>11</v>
      </c>
      <c r="C333" s="56">
        <f>C335+C346</f>
        <v>2270115.8499999996</v>
      </c>
      <c r="D333" s="56">
        <f t="shared" ref="D333:K333" si="177">D335+D346</f>
        <v>2490580.1199999996</v>
      </c>
      <c r="E333" s="56">
        <f t="shared" si="177"/>
        <v>2732356.62</v>
      </c>
      <c r="F333" s="56">
        <f t="shared" si="177"/>
        <v>2909036.4</v>
      </c>
      <c r="G333" s="56">
        <f t="shared" si="177"/>
        <v>3023346.77</v>
      </c>
      <c r="H333" s="56">
        <f t="shared" si="177"/>
        <v>3065865.4</v>
      </c>
      <c r="I333" s="56">
        <f t="shared" si="177"/>
        <v>3262266.2600000007</v>
      </c>
      <c r="J333" s="56">
        <f t="shared" si="177"/>
        <v>3227890.3</v>
      </c>
      <c r="K333" s="56">
        <f t="shared" si="177"/>
        <v>3493971.2600000002</v>
      </c>
      <c r="L333" s="66"/>
      <c r="M333" s="66"/>
    </row>
    <row r="334" spans="1:13" s="54" customFormat="1" x14ac:dyDescent="0.2">
      <c r="A334" s="67" t="s">
        <v>13</v>
      </c>
      <c r="B334" s="51" t="s">
        <v>1</v>
      </c>
      <c r="C334" s="52">
        <v>109.1</v>
      </c>
      <c r="D334" s="52">
        <f>D333/C333*100</f>
        <v>109.71158674567204</v>
      </c>
      <c r="E334" s="52">
        <f t="shared" ref="E334:F334" si="178">E333/D333*100</f>
        <v>109.7076379136922</v>
      </c>
      <c r="F334" s="52">
        <f t="shared" si="178"/>
        <v>106.46620498608266</v>
      </c>
      <c r="G334" s="52">
        <f>G333/E333*100</f>
        <v>110.64978662997511</v>
      </c>
      <c r="H334" s="52">
        <f>H333/F333*100</f>
        <v>105.39109789069671</v>
      </c>
      <c r="I334" s="52">
        <f>I333/G333*100</f>
        <v>107.90248384243401</v>
      </c>
      <c r="J334" s="52">
        <f>J333/H333*100</f>
        <v>105.28480147889074</v>
      </c>
      <c r="K334" s="52">
        <f>K333/I333*100</f>
        <v>107.10257782575967</v>
      </c>
      <c r="L334" s="66"/>
      <c r="M334" s="66"/>
    </row>
    <row r="335" spans="1:13" s="54" customFormat="1" ht="38.25" x14ac:dyDescent="0.2">
      <c r="A335" s="50" t="s">
        <v>54</v>
      </c>
      <c r="B335" s="85" t="s">
        <v>11</v>
      </c>
      <c r="C335" s="57">
        <f>SUM(C337:C345)</f>
        <v>2260223.0499999998</v>
      </c>
      <c r="D335" s="57">
        <f t="shared" ref="D335:K335" si="179">SUM(D337:D345)</f>
        <v>2480627.0199999996</v>
      </c>
      <c r="E335" s="57">
        <f t="shared" si="179"/>
        <v>2721775.52</v>
      </c>
      <c r="F335" s="57">
        <f t="shared" si="179"/>
        <v>2897682.9</v>
      </c>
      <c r="G335" s="57">
        <f t="shared" si="179"/>
        <v>3011747.07</v>
      </c>
      <c r="H335" s="57">
        <f t="shared" si="179"/>
        <v>3053910.1</v>
      </c>
      <c r="I335" s="57">
        <f t="shared" si="179"/>
        <v>3249675.0600000005</v>
      </c>
      <c r="J335" s="57">
        <f t="shared" si="179"/>
        <v>3215313.4</v>
      </c>
      <c r="K335" s="57">
        <f t="shared" si="179"/>
        <v>3480402.06</v>
      </c>
      <c r="L335" s="66"/>
      <c r="M335" s="66"/>
    </row>
    <row r="336" spans="1:13" s="54" customFormat="1" x14ac:dyDescent="0.2">
      <c r="A336" s="67" t="s">
        <v>13</v>
      </c>
      <c r="B336" s="51" t="s">
        <v>1</v>
      </c>
      <c r="C336" s="52">
        <v>109.1</v>
      </c>
      <c r="D336" s="52">
        <f>D335/C335*100</f>
        <v>109.75142563916422</v>
      </c>
      <c r="E336" s="52">
        <f t="shared" ref="E336:F336" si="180">E335/D335*100</f>
        <v>109.72127200323733</v>
      </c>
      <c r="F336" s="52">
        <f t="shared" si="180"/>
        <v>106.46296429324929</v>
      </c>
      <c r="G336" s="52">
        <f>G335/E335*100</f>
        <v>110.65376434864839</v>
      </c>
      <c r="H336" s="52">
        <f>H335/F335*100</f>
        <v>105.39145259821218</v>
      </c>
      <c r="I336" s="52">
        <f>I335/G335*100</f>
        <v>107.89999905270933</v>
      </c>
      <c r="J336" s="52">
        <f>J335/H335*100</f>
        <v>105.2851359311461</v>
      </c>
      <c r="K336" s="52">
        <f>K335/I335*100</f>
        <v>107.10000217683302</v>
      </c>
      <c r="L336" s="66"/>
      <c r="M336" s="66"/>
    </row>
    <row r="337" spans="1:13" s="54" customFormat="1" ht="25.5" x14ac:dyDescent="0.2">
      <c r="A337" s="91" t="s">
        <v>68</v>
      </c>
      <c r="B337" s="85" t="s">
        <v>11</v>
      </c>
      <c r="C337" s="57">
        <v>440090.4</v>
      </c>
      <c r="D337" s="57">
        <v>447650.6</v>
      </c>
      <c r="E337" s="57">
        <v>433505</v>
      </c>
      <c r="F337" s="104">
        <v>445500</v>
      </c>
      <c r="G337" s="57">
        <v>450845.2</v>
      </c>
      <c r="H337" s="105">
        <v>463500</v>
      </c>
      <c r="I337" s="57">
        <v>468879</v>
      </c>
      <c r="J337" s="102">
        <v>482500</v>
      </c>
      <c r="K337" s="57">
        <v>487634.2</v>
      </c>
      <c r="L337" s="66"/>
      <c r="M337" s="66"/>
    </row>
    <row r="338" spans="1:13" s="54" customFormat="1" ht="25.5" x14ac:dyDescent="0.2">
      <c r="A338" s="91" t="s">
        <v>69</v>
      </c>
      <c r="B338" s="85" t="s">
        <v>11</v>
      </c>
      <c r="C338" s="57">
        <v>326734.5</v>
      </c>
      <c r="D338" s="57">
        <v>350977.3</v>
      </c>
      <c r="E338" s="57">
        <v>369851</v>
      </c>
      <c r="F338" s="104">
        <v>380000</v>
      </c>
      <c r="G338" s="57">
        <v>385272</v>
      </c>
      <c r="H338" s="105">
        <v>395000</v>
      </c>
      <c r="I338" s="57">
        <v>400683</v>
      </c>
      <c r="J338" s="106">
        <v>410000</v>
      </c>
      <c r="K338" s="57">
        <v>416709.6</v>
      </c>
      <c r="L338" s="66"/>
      <c r="M338" s="66"/>
    </row>
    <row r="339" spans="1:13" s="54" customFormat="1" ht="38.25" x14ac:dyDescent="0.2">
      <c r="A339" s="91" t="s">
        <v>84</v>
      </c>
      <c r="B339" s="85" t="s">
        <v>11</v>
      </c>
      <c r="C339" s="57">
        <v>475514.7</v>
      </c>
      <c r="D339" s="57">
        <v>515491.3</v>
      </c>
      <c r="E339" s="57">
        <v>519005.4</v>
      </c>
      <c r="F339" s="57">
        <v>535000</v>
      </c>
      <c r="G339" s="57">
        <v>539765.6</v>
      </c>
      <c r="H339" s="57">
        <v>535000</v>
      </c>
      <c r="I339" s="57">
        <v>539765.6</v>
      </c>
      <c r="J339" s="57">
        <v>535000</v>
      </c>
      <c r="K339" s="57">
        <v>539765.6</v>
      </c>
      <c r="L339" s="66"/>
      <c r="M339" s="66"/>
    </row>
    <row r="340" spans="1:13" s="54" customFormat="1" ht="38.25" x14ac:dyDescent="0.2">
      <c r="A340" s="91" t="s">
        <v>85</v>
      </c>
      <c r="B340" s="85" t="s">
        <v>11</v>
      </c>
      <c r="C340" s="57">
        <v>38395.300000000003</v>
      </c>
      <c r="D340" s="57">
        <v>43501.4</v>
      </c>
      <c r="E340" s="57">
        <v>43882.7</v>
      </c>
      <c r="F340" s="57">
        <v>45000</v>
      </c>
      <c r="G340" s="57">
        <v>45368</v>
      </c>
      <c r="H340" s="57">
        <v>45500</v>
      </c>
      <c r="I340" s="57">
        <v>45638</v>
      </c>
      <c r="J340" s="57">
        <v>45500</v>
      </c>
      <c r="K340" s="57">
        <v>45638</v>
      </c>
      <c r="L340" s="66"/>
      <c r="M340" s="66"/>
    </row>
    <row r="341" spans="1:13" s="54" customFormat="1" ht="38.25" x14ac:dyDescent="0.2">
      <c r="A341" s="91" t="s">
        <v>86</v>
      </c>
      <c r="B341" s="85" t="s">
        <v>11</v>
      </c>
      <c r="C341" s="57">
        <v>373971.05</v>
      </c>
      <c r="D341" s="57">
        <v>398196.1</v>
      </c>
      <c r="E341" s="57">
        <v>445791</v>
      </c>
      <c r="F341" s="57">
        <v>480000</v>
      </c>
      <c r="G341" s="57">
        <v>485000</v>
      </c>
      <c r="H341" s="57">
        <v>480000</v>
      </c>
      <c r="I341" s="57">
        <v>485000</v>
      </c>
      <c r="J341" s="57">
        <v>480000</v>
      </c>
      <c r="K341" s="57">
        <v>485000</v>
      </c>
      <c r="L341" s="66"/>
      <c r="M341" s="66"/>
    </row>
    <row r="342" spans="1:13" s="54" customFormat="1" x14ac:dyDescent="0.2">
      <c r="A342" s="91" t="s">
        <v>87</v>
      </c>
      <c r="B342" s="85" t="s">
        <v>11</v>
      </c>
      <c r="C342" s="57">
        <v>16026.5</v>
      </c>
      <c r="D342" s="57">
        <v>18238</v>
      </c>
      <c r="E342" s="57">
        <v>18373.2</v>
      </c>
      <c r="F342" s="57">
        <v>19000</v>
      </c>
      <c r="G342" s="57">
        <v>19108.099999999999</v>
      </c>
      <c r="H342" s="57">
        <v>19000</v>
      </c>
      <c r="I342" s="57">
        <v>19108.099999999999</v>
      </c>
      <c r="J342" s="57">
        <v>19000</v>
      </c>
      <c r="K342" s="57">
        <v>19108.099999999999</v>
      </c>
      <c r="L342" s="66"/>
      <c r="M342" s="66"/>
    </row>
    <row r="343" spans="1:13" s="54" customFormat="1" ht="25.5" x14ac:dyDescent="0.2">
      <c r="A343" s="91" t="s">
        <v>93</v>
      </c>
      <c r="B343" s="85" t="s">
        <v>11</v>
      </c>
      <c r="C343" s="57">
        <v>15503.2</v>
      </c>
      <c r="D343" s="57">
        <v>20436.099999999999</v>
      </c>
      <c r="E343" s="57">
        <v>9714.2999999999993</v>
      </c>
      <c r="F343" s="57">
        <v>10100</v>
      </c>
      <c r="G343" s="57">
        <v>10289.4</v>
      </c>
      <c r="H343" s="57">
        <v>10700</v>
      </c>
      <c r="I343" s="57">
        <v>10875.6</v>
      </c>
      <c r="J343" s="57">
        <v>10700</v>
      </c>
      <c r="K343" s="57">
        <v>10875.6</v>
      </c>
      <c r="L343" s="66"/>
      <c r="M343" s="66"/>
    </row>
    <row r="344" spans="1:13" s="54" customFormat="1" ht="25.5" x14ac:dyDescent="0.2">
      <c r="A344" s="91" t="s">
        <v>167</v>
      </c>
      <c r="B344" s="85" t="s">
        <v>11</v>
      </c>
      <c r="C344" s="57">
        <v>23668.9</v>
      </c>
      <c r="D344" s="57">
        <v>28635.52</v>
      </c>
      <c r="E344" s="57">
        <v>33836.32</v>
      </c>
      <c r="F344" s="57">
        <v>35000</v>
      </c>
      <c r="G344" s="57">
        <v>35189.769999999997</v>
      </c>
      <c r="H344" s="57">
        <v>36400</v>
      </c>
      <c r="I344" s="57">
        <v>36597.360000000001</v>
      </c>
      <c r="J344" s="57">
        <v>37900</v>
      </c>
      <c r="K344" s="57">
        <v>38061.26</v>
      </c>
      <c r="L344" s="66"/>
      <c r="M344" s="66"/>
    </row>
    <row r="345" spans="1:13" s="54" customFormat="1" x14ac:dyDescent="0.2">
      <c r="A345" s="50" t="s">
        <v>52</v>
      </c>
      <c r="B345" s="51" t="s">
        <v>11</v>
      </c>
      <c r="C345" s="57">
        <v>550318.5</v>
      </c>
      <c r="D345" s="57">
        <v>657500.69999999995</v>
      </c>
      <c r="E345" s="57">
        <v>847816.6</v>
      </c>
      <c r="F345" s="57">
        <v>948082.9</v>
      </c>
      <c r="G345" s="57">
        <v>1040909</v>
      </c>
      <c r="H345" s="57">
        <v>1068810.1000000001</v>
      </c>
      <c r="I345" s="57">
        <v>1243128.3999999999</v>
      </c>
      <c r="J345" s="57">
        <v>1194713.3999999999</v>
      </c>
      <c r="K345" s="57">
        <v>1437609.7</v>
      </c>
      <c r="L345" s="66"/>
      <c r="M345" s="66"/>
    </row>
    <row r="346" spans="1:13" s="54" customFormat="1" x14ac:dyDescent="0.2">
      <c r="A346" s="50" t="s">
        <v>53</v>
      </c>
      <c r="B346" s="51" t="s">
        <v>11</v>
      </c>
      <c r="C346" s="57">
        <v>9892.7999999999993</v>
      </c>
      <c r="D346" s="57">
        <v>9953.1</v>
      </c>
      <c r="E346" s="57">
        <v>10581.1</v>
      </c>
      <c r="F346" s="57">
        <v>11353.5</v>
      </c>
      <c r="G346" s="57">
        <v>11599.7</v>
      </c>
      <c r="H346" s="57">
        <v>11955.3</v>
      </c>
      <c r="I346" s="57">
        <v>12591.2</v>
      </c>
      <c r="J346" s="57">
        <v>12576.9</v>
      </c>
      <c r="K346" s="57">
        <v>13569.2</v>
      </c>
      <c r="L346" s="66"/>
      <c r="M346" s="66"/>
    </row>
    <row r="347" spans="1:13" s="54" customFormat="1" x14ac:dyDescent="0.2">
      <c r="A347" s="67" t="s">
        <v>13</v>
      </c>
      <c r="B347" s="51" t="s">
        <v>1</v>
      </c>
      <c r="C347" s="52">
        <v>97.4</v>
      </c>
      <c r="D347" s="52">
        <f>D346/C346*100</f>
        <v>100.60953420669578</v>
      </c>
      <c r="E347" s="52">
        <f t="shared" ref="E347:F347" si="181">E346/D346*100</f>
        <v>106.30959198641629</v>
      </c>
      <c r="F347" s="52">
        <f t="shared" si="181"/>
        <v>107.29980814849118</v>
      </c>
      <c r="G347" s="52">
        <f>G346/E346*100</f>
        <v>109.62659836878963</v>
      </c>
      <c r="H347" s="52">
        <f>H346/F346*100</f>
        <v>105.30056810675121</v>
      </c>
      <c r="I347" s="52">
        <f>I346/G346*100</f>
        <v>108.54763485262551</v>
      </c>
      <c r="J347" s="52">
        <f>J346/H346*100</f>
        <v>105.19936764447569</v>
      </c>
      <c r="K347" s="52">
        <f>K346/I346*100</f>
        <v>107.76732956350467</v>
      </c>
      <c r="L347" s="66"/>
      <c r="M347" s="66"/>
    </row>
    <row r="348" spans="1:13" s="54" customFormat="1" ht="38.25" x14ac:dyDescent="0.2">
      <c r="A348" s="73" t="s">
        <v>47</v>
      </c>
      <c r="B348" s="85" t="s">
        <v>11</v>
      </c>
      <c r="C348" s="57">
        <f>C350+C375</f>
        <v>3057528.9200000004</v>
      </c>
      <c r="D348" s="57">
        <f t="shared" ref="D348:K348" si="182">D350+D375</f>
        <v>3132301.53</v>
      </c>
      <c r="E348" s="57">
        <f t="shared" si="182"/>
        <v>3237949.2100000004</v>
      </c>
      <c r="F348" s="57">
        <f t="shared" si="182"/>
        <v>3408739.5999999996</v>
      </c>
      <c r="G348" s="57">
        <f t="shared" si="182"/>
        <v>3570078.7399999998</v>
      </c>
      <c r="H348" s="57">
        <f t="shared" si="182"/>
        <v>3562152.5</v>
      </c>
      <c r="I348" s="57">
        <f t="shared" si="182"/>
        <v>3832463.9000000004</v>
      </c>
      <c r="J348" s="57">
        <f t="shared" si="182"/>
        <v>3717071.1999999997</v>
      </c>
      <c r="K348" s="57">
        <f t="shared" si="182"/>
        <v>4108933.23</v>
      </c>
      <c r="L348" s="53"/>
      <c r="M348" s="53"/>
    </row>
    <row r="349" spans="1:13" s="54" customFormat="1" x14ac:dyDescent="0.2">
      <c r="A349" s="67" t="s">
        <v>13</v>
      </c>
      <c r="B349" s="51" t="s">
        <v>1</v>
      </c>
      <c r="C349" s="52">
        <v>118</v>
      </c>
      <c r="D349" s="52">
        <f>D348/C348*100</f>
        <v>102.44552421110049</v>
      </c>
      <c r="E349" s="52">
        <f t="shared" ref="E349:F349" si="183">E348/D348*100</f>
        <v>103.3728451424024</v>
      </c>
      <c r="F349" s="52">
        <f t="shared" si="183"/>
        <v>105.2746469732303</v>
      </c>
      <c r="G349" s="52">
        <f>G348/E348*100</f>
        <v>110.25740394488767</v>
      </c>
      <c r="H349" s="52">
        <f>H348/F348*100</f>
        <v>104.50057552064114</v>
      </c>
      <c r="I349" s="52">
        <f>I348/G348*100</f>
        <v>107.34956226763785</v>
      </c>
      <c r="J349" s="52">
        <f>J348/H348*100</f>
        <v>104.34901930784825</v>
      </c>
      <c r="K349" s="52">
        <f>K348/I348*100</f>
        <v>107.21387956191836</v>
      </c>
      <c r="L349" s="66"/>
      <c r="M349" s="66"/>
    </row>
    <row r="350" spans="1:13" s="71" customFormat="1" ht="38.25" x14ac:dyDescent="0.2">
      <c r="A350" s="50" t="s">
        <v>54</v>
      </c>
      <c r="B350" s="51" t="s">
        <v>11</v>
      </c>
      <c r="C350" s="57">
        <f>SUM(C352:C374)</f>
        <v>2980931.72</v>
      </c>
      <c r="D350" s="57">
        <f t="shared" ref="D350:K350" si="184">SUM(D352:D374)</f>
        <v>3049499.9299999997</v>
      </c>
      <c r="E350" s="57">
        <f t="shared" si="184"/>
        <v>3149103.1100000003</v>
      </c>
      <c r="F350" s="57">
        <f t="shared" si="184"/>
        <v>3313230.0999999996</v>
      </c>
      <c r="G350" s="57">
        <f t="shared" si="184"/>
        <v>3472782.2399999998</v>
      </c>
      <c r="H350" s="57">
        <f t="shared" si="184"/>
        <v>3461389.9</v>
      </c>
      <c r="I350" s="57">
        <f t="shared" si="184"/>
        <v>3726713.5000000005</v>
      </c>
      <c r="J350" s="57">
        <f t="shared" si="184"/>
        <v>3610968.3</v>
      </c>
      <c r="K350" s="57">
        <f t="shared" si="184"/>
        <v>3995036.83</v>
      </c>
      <c r="L350" s="75"/>
      <c r="M350" s="75"/>
    </row>
    <row r="351" spans="1:13" s="54" customFormat="1" x14ac:dyDescent="0.2">
      <c r="A351" s="67" t="s">
        <v>13</v>
      </c>
      <c r="B351" s="51" t="s">
        <v>1</v>
      </c>
      <c r="C351" s="52">
        <v>118.5</v>
      </c>
      <c r="D351" s="52">
        <f>D350/C350*100</f>
        <v>102.30022746042636</v>
      </c>
      <c r="E351" s="52">
        <f t="shared" ref="E351:F351" si="185">E350/D350*100</f>
        <v>103.26621355259387</v>
      </c>
      <c r="F351" s="52">
        <f t="shared" si="185"/>
        <v>105.21186459340797</v>
      </c>
      <c r="G351" s="52">
        <f>G350/E350*100</f>
        <v>110.27845448985629</v>
      </c>
      <c r="H351" s="52">
        <f>H350/F350*100</f>
        <v>104.47176306891575</v>
      </c>
      <c r="I351" s="52">
        <f>I350/G350*100</f>
        <v>107.31204096459561</v>
      </c>
      <c r="J351" s="52">
        <f>J350/H350*100</f>
        <v>104.32133924005498</v>
      </c>
      <c r="K351" s="52">
        <f>K350/I350*100</f>
        <v>107.19999887300162</v>
      </c>
      <c r="L351" s="66"/>
      <c r="M351" s="66"/>
    </row>
    <row r="352" spans="1:13" s="71" customFormat="1" ht="25.5" x14ac:dyDescent="0.2">
      <c r="A352" s="65" t="s">
        <v>116</v>
      </c>
      <c r="B352" s="85" t="s">
        <v>11</v>
      </c>
      <c r="C352" s="55">
        <v>398220.35</v>
      </c>
      <c r="D352" s="55">
        <v>432932.52</v>
      </c>
      <c r="E352" s="55">
        <v>440850.52</v>
      </c>
      <c r="F352" s="107">
        <v>457161.9</v>
      </c>
      <c r="G352" s="55">
        <v>458484.54</v>
      </c>
      <c r="H352" s="55">
        <v>473600</v>
      </c>
      <c r="I352" s="55">
        <v>476823.92</v>
      </c>
      <c r="J352" s="55">
        <v>492300</v>
      </c>
      <c r="K352" s="55">
        <v>495896.88</v>
      </c>
      <c r="L352" s="75"/>
      <c r="M352" s="75"/>
    </row>
    <row r="353" spans="1:13" s="71" customFormat="1" ht="25.5" x14ac:dyDescent="0.2">
      <c r="A353" s="65" t="s">
        <v>117</v>
      </c>
      <c r="B353" s="85" t="s">
        <v>11</v>
      </c>
      <c r="C353" s="55">
        <v>130695.4</v>
      </c>
      <c r="D353" s="55">
        <v>138568.20000000001</v>
      </c>
      <c r="E353" s="55">
        <v>139258.67000000001</v>
      </c>
      <c r="F353" s="55">
        <v>142500</v>
      </c>
      <c r="G353" s="55">
        <v>144829.01999999999</v>
      </c>
      <c r="H353" s="55">
        <v>147500</v>
      </c>
      <c r="I353" s="55">
        <v>150622.18</v>
      </c>
      <c r="J353" s="55">
        <v>153500</v>
      </c>
      <c r="K353" s="55">
        <v>156647.07</v>
      </c>
      <c r="L353" s="75"/>
      <c r="M353" s="75"/>
    </row>
    <row r="354" spans="1:13" s="71" customFormat="1" ht="25.5" x14ac:dyDescent="0.2">
      <c r="A354" s="65" t="s">
        <v>118</v>
      </c>
      <c r="B354" s="85" t="s">
        <v>11</v>
      </c>
      <c r="C354" s="55">
        <v>128410.6</v>
      </c>
      <c r="D354" s="55">
        <v>147168.9</v>
      </c>
      <c r="E354" s="55">
        <v>160253.91</v>
      </c>
      <c r="F354" s="55">
        <v>163500</v>
      </c>
      <c r="G354" s="55">
        <v>166664.07</v>
      </c>
      <c r="H354" s="55">
        <v>171500</v>
      </c>
      <c r="I354" s="55">
        <v>173330.63</v>
      </c>
      <c r="J354" s="55">
        <v>177500</v>
      </c>
      <c r="K354" s="55">
        <v>180263.86</v>
      </c>
      <c r="L354" s="75"/>
      <c r="M354" s="75"/>
    </row>
    <row r="355" spans="1:13" s="71" customFormat="1" ht="30.75" customHeight="1" x14ac:dyDescent="0.2">
      <c r="A355" s="65" t="s">
        <v>119</v>
      </c>
      <c r="B355" s="85" t="s">
        <v>11</v>
      </c>
      <c r="C355" s="55">
        <v>119749.5</v>
      </c>
      <c r="D355" s="55">
        <v>143686</v>
      </c>
      <c r="E355" s="55">
        <v>142993.14000000001</v>
      </c>
      <c r="F355" s="55">
        <v>145600</v>
      </c>
      <c r="G355" s="55">
        <v>148712.87</v>
      </c>
      <c r="H355" s="55">
        <v>152300</v>
      </c>
      <c r="I355" s="55">
        <v>154661.39000000001</v>
      </c>
      <c r="J355" s="55">
        <v>157600</v>
      </c>
      <c r="K355" s="55">
        <v>160847.84</v>
      </c>
      <c r="L355" s="75"/>
      <c r="M355" s="75"/>
    </row>
    <row r="356" spans="1:13" s="71" customFormat="1" ht="30.75" customHeight="1" x14ac:dyDescent="0.2">
      <c r="A356" s="65" t="s">
        <v>120</v>
      </c>
      <c r="B356" s="85" t="s">
        <v>11</v>
      </c>
      <c r="C356" s="55">
        <v>79215.3</v>
      </c>
      <c r="D356" s="55">
        <v>98784.8</v>
      </c>
      <c r="E356" s="55">
        <v>99186.39</v>
      </c>
      <c r="F356" s="55">
        <v>101100</v>
      </c>
      <c r="G356" s="55">
        <v>103153.84</v>
      </c>
      <c r="H356" s="55">
        <v>106100</v>
      </c>
      <c r="I356" s="55">
        <v>107280</v>
      </c>
      <c r="J356" s="55">
        <v>109500</v>
      </c>
      <c r="K356" s="55">
        <v>111571.2</v>
      </c>
      <c r="L356" s="75"/>
      <c r="M356" s="75"/>
    </row>
    <row r="357" spans="1:13" s="71" customFormat="1" ht="38.25" x14ac:dyDescent="0.2">
      <c r="A357" s="65" t="s">
        <v>121</v>
      </c>
      <c r="B357" s="85" t="s">
        <v>11</v>
      </c>
      <c r="C357" s="55">
        <v>40840.800000000003</v>
      </c>
      <c r="D357" s="55">
        <v>46953.1</v>
      </c>
      <c r="E357" s="55">
        <v>47282</v>
      </c>
      <c r="F357" s="55">
        <v>48500</v>
      </c>
      <c r="G357" s="55">
        <v>49173.279999999999</v>
      </c>
      <c r="H357" s="55">
        <v>50500</v>
      </c>
      <c r="I357" s="55">
        <v>51140.21</v>
      </c>
      <c r="J357" s="55">
        <v>52500</v>
      </c>
      <c r="K357" s="55">
        <v>53185.82</v>
      </c>
      <c r="L357" s="75"/>
      <c r="M357" s="75"/>
    </row>
    <row r="358" spans="1:13" s="71" customFormat="1" ht="25.5" x14ac:dyDescent="0.2">
      <c r="A358" s="65" t="s">
        <v>122</v>
      </c>
      <c r="B358" s="85" t="s">
        <v>11</v>
      </c>
      <c r="C358" s="55">
        <v>41187.9</v>
      </c>
      <c r="D358" s="55">
        <v>49017.5</v>
      </c>
      <c r="E358" s="55">
        <v>47375.34</v>
      </c>
      <c r="F358" s="55">
        <v>48600</v>
      </c>
      <c r="G358" s="55">
        <v>49270.36</v>
      </c>
      <c r="H358" s="55">
        <v>50600</v>
      </c>
      <c r="I358" s="55">
        <v>51241.17</v>
      </c>
      <c r="J358" s="55">
        <v>52600</v>
      </c>
      <c r="K358" s="55">
        <v>53290.82</v>
      </c>
      <c r="L358" s="75"/>
      <c r="M358" s="75"/>
    </row>
    <row r="359" spans="1:13" s="71" customFormat="1" ht="29.25" customHeight="1" x14ac:dyDescent="0.2">
      <c r="A359" s="65" t="s">
        <v>123</v>
      </c>
      <c r="B359" s="85" t="s">
        <v>11</v>
      </c>
      <c r="C359" s="55">
        <v>88854.8</v>
      </c>
      <c r="D359" s="55">
        <v>118073.5</v>
      </c>
      <c r="E359" s="55">
        <v>125188.17</v>
      </c>
      <c r="F359" s="55">
        <v>127300</v>
      </c>
      <c r="G359" s="55">
        <v>130195.7</v>
      </c>
      <c r="H359" s="55">
        <v>132300</v>
      </c>
      <c r="I359" s="55">
        <v>135403.51999999999</v>
      </c>
      <c r="J359" s="55">
        <v>137300</v>
      </c>
      <c r="K359" s="55">
        <v>140819.66</v>
      </c>
      <c r="L359" s="75"/>
      <c r="M359" s="75"/>
    </row>
    <row r="360" spans="1:13" s="71" customFormat="1" ht="25.5" x14ac:dyDescent="0.2">
      <c r="A360" s="65" t="s">
        <v>124</v>
      </c>
      <c r="B360" s="85" t="s">
        <v>11</v>
      </c>
      <c r="C360" s="55">
        <v>21521.4</v>
      </c>
      <c r="D360" s="55">
        <v>25201.599999999999</v>
      </c>
      <c r="E360" s="55">
        <v>24499.23</v>
      </c>
      <c r="F360" s="55">
        <v>25000</v>
      </c>
      <c r="G360" s="55">
        <v>25479.200000000001</v>
      </c>
      <c r="H360" s="55">
        <v>26000</v>
      </c>
      <c r="I360" s="55">
        <v>26498.37</v>
      </c>
      <c r="J360" s="55">
        <v>27000</v>
      </c>
      <c r="K360" s="55">
        <v>27558.31</v>
      </c>
      <c r="L360" s="75"/>
      <c r="M360" s="75"/>
    </row>
    <row r="361" spans="1:13" s="71" customFormat="1" ht="25.5" x14ac:dyDescent="0.2">
      <c r="A361" s="65" t="s">
        <v>125</v>
      </c>
      <c r="B361" s="85" t="s">
        <v>11</v>
      </c>
      <c r="C361" s="55">
        <v>27944.7</v>
      </c>
      <c r="D361" s="55">
        <v>32031</v>
      </c>
      <c r="E361" s="55">
        <v>31931.38</v>
      </c>
      <c r="F361" s="55">
        <v>32900</v>
      </c>
      <c r="G361" s="55">
        <v>33208.629999999997</v>
      </c>
      <c r="H361" s="55">
        <v>33900</v>
      </c>
      <c r="I361" s="55">
        <v>34536.980000000003</v>
      </c>
      <c r="J361" s="55">
        <v>34900</v>
      </c>
      <c r="K361" s="55">
        <v>35918.46</v>
      </c>
      <c r="L361" s="75"/>
      <c r="M361" s="75"/>
    </row>
    <row r="362" spans="1:13" s="71" customFormat="1" ht="25.5" x14ac:dyDescent="0.2">
      <c r="A362" s="65" t="s">
        <v>126</v>
      </c>
      <c r="B362" s="85" t="s">
        <v>11</v>
      </c>
      <c r="C362" s="55">
        <v>8805.1</v>
      </c>
      <c r="D362" s="55">
        <v>10600.9</v>
      </c>
      <c r="E362" s="55">
        <v>10670.88</v>
      </c>
      <c r="F362" s="55">
        <v>10900</v>
      </c>
      <c r="G362" s="55">
        <v>11097.72</v>
      </c>
      <c r="H362" s="55">
        <v>11400</v>
      </c>
      <c r="I362" s="55">
        <v>11541.62</v>
      </c>
      <c r="J362" s="55">
        <v>11900</v>
      </c>
      <c r="K362" s="55">
        <v>12003.29</v>
      </c>
      <c r="L362" s="75"/>
      <c r="M362" s="75"/>
    </row>
    <row r="363" spans="1:13" s="71" customFormat="1" ht="25.5" x14ac:dyDescent="0.2">
      <c r="A363" s="65" t="s">
        <v>127</v>
      </c>
      <c r="B363" s="85" t="s">
        <v>11</v>
      </c>
      <c r="C363" s="55">
        <v>13099.17</v>
      </c>
      <c r="D363" s="55">
        <v>19855.810000000001</v>
      </c>
      <c r="E363" s="55">
        <v>22645.53</v>
      </c>
      <c r="F363" s="107">
        <v>23100</v>
      </c>
      <c r="G363" s="55">
        <v>23551.35</v>
      </c>
      <c r="H363" s="55">
        <v>24100</v>
      </c>
      <c r="I363" s="55">
        <v>24493.41</v>
      </c>
      <c r="J363" s="55">
        <v>25100</v>
      </c>
      <c r="K363" s="55">
        <v>25473.14</v>
      </c>
      <c r="L363" s="75"/>
      <c r="M363" s="75"/>
    </row>
    <row r="364" spans="1:13" s="71" customFormat="1" ht="25.5" x14ac:dyDescent="0.2">
      <c r="A364" s="65" t="s">
        <v>128</v>
      </c>
      <c r="B364" s="85" t="s">
        <v>11</v>
      </c>
      <c r="C364" s="55">
        <v>22042.9</v>
      </c>
      <c r="D364" s="55">
        <v>20484.7</v>
      </c>
      <c r="E364" s="55">
        <v>21794.5</v>
      </c>
      <c r="F364" s="55">
        <v>23900</v>
      </c>
      <c r="G364" s="55">
        <v>24199.599999999999</v>
      </c>
      <c r="H364" s="55">
        <v>24900</v>
      </c>
      <c r="I364" s="55">
        <v>25492.7</v>
      </c>
      <c r="J364" s="55">
        <v>25900</v>
      </c>
      <c r="K364" s="55">
        <v>26512.41</v>
      </c>
      <c r="L364" s="75"/>
      <c r="M364" s="75"/>
    </row>
    <row r="365" spans="1:13" s="71" customFormat="1" ht="38.25" x14ac:dyDescent="0.2">
      <c r="A365" s="65" t="s">
        <v>129</v>
      </c>
      <c r="B365" s="85" t="s">
        <v>11</v>
      </c>
      <c r="C365" s="55">
        <v>9043.6</v>
      </c>
      <c r="D365" s="55">
        <v>10662.4</v>
      </c>
      <c r="E365" s="55">
        <v>11197.14</v>
      </c>
      <c r="F365" s="55">
        <v>11500</v>
      </c>
      <c r="G365" s="55">
        <v>11645.02</v>
      </c>
      <c r="H365" s="55">
        <v>12000</v>
      </c>
      <c r="I365" s="55">
        <v>12110.83</v>
      </c>
      <c r="J365" s="55">
        <v>12500</v>
      </c>
      <c r="K365" s="55">
        <v>12595.26</v>
      </c>
      <c r="L365" s="75"/>
      <c r="M365" s="75"/>
    </row>
    <row r="366" spans="1:13" s="71" customFormat="1" ht="25.5" x14ac:dyDescent="0.2">
      <c r="A366" s="65" t="s">
        <v>131</v>
      </c>
      <c r="B366" s="85" t="s">
        <v>11</v>
      </c>
      <c r="C366" s="55">
        <v>407728.5</v>
      </c>
      <c r="D366" s="55">
        <v>340376.3</v>
      </c>
      <c r="E366" s="55">
        <v>303153.07</v>
      </c>
      <c r="F366" s="55">
        <v>312100</v>
      </c>
      <c r="G366" s="55">
        <v>315279.19</v>
      </c>
      <c r="H366" s="55">
        <v>325100</v>
      </c>
      <c r="I366" s="55">
        <v>327890.36</v>
      </c>
      <c r="J366" s="55">
        <v>339100</v>
      </c>
      <c r="K366" s="55">
        <v>341005.97</v>
      </c>
      <c r="L366" s="75"/>
      <c r="M366" s="75"/>
    </row>
    <row r="367" spans="1:13" s="71" customFormat="1" ht="25.5" x14ac:dyDescent="0.2">
      <c r="A367" s="65" t="s">
        <v>132</v>
      </c>
      <c r="B367" s="85" t="s">
        <v>11</v>
      </c>
      <c r="C367" s="55">
        <v>135826</v>
      </c>
      <c r="D367" s="55">
        <v>132544.6</v>
      </c>
      <c r="E367" s="55">
        <v>101167.13</v>
      </c>
      <c r="F367" s="55">
        <v>104200</v>
      </c>
      <c r="G367" s="55">
        <v>105213.81</v>
      </c>
      <c r="H367" s="55">
        <v>108200</v>
      </c>
      <c r="I367" s="55">
        <v>109422.37</v>
      </c>
      <c r="J367" s="55">
        <v>112200</v>
      </c>
      <c r="K367" s="55">
        <v>113799.26</v>
      </c>
      <c r="L367" s="75"/>
      <c r="M367" s="75"/>
    </row>
    <row r="368" spans="1:13" s="71" customFormat="1" ht="25.5" x14ac:dyDescent="0.2">
      <c r="A368" s="65" t="s">
        <v>133</v>
      </c>
      <c r="B368" s="85" t="s">
        <v>11</v>
      </c>
      <c r="C368" s="55">
        <v>219561.8</v>
      </c>
      <c r="D368" s="55">
        <v>261830.8</v>
      </c>
      <c r="E368" s="55">
        <v>268213.44</v>
      </c>
      <c r="F368" s="55">
        <v>277300</v>
      </c>
      <c r="G368" s="55">
        <v>278941.98</v>
      </c>
      <c r="H368" s="55">
        <v>287300</v>
      </c>
      <c r="I368" s="55">
        <v>290099.65999999997</v>
      </c>
      <c r="J368" s="55">
        <v>300300</v>
      </c>
      <c r="K368" s="55">
        <v>301703.64</v>
      </c>
      <c r="L368" s="75"/>
      <c r="M368" s="75"/>
    </row>
    <row r="369" spans="1:13" s="71" customFormat="1" ht="25.5" x14ac:dyDescent="0.2">
      <c r="A369" s="65" t="s">
        <v>134</v>
      </c>
      <c r="B369" s="85" t="s">
        <v>11</v>
      </c>
      <c r="C369" s="55">
        <v>93063.5</v>
      </c>
      <c r="D369" s="55">
        <v>109078</v>
      </c>
      <c r="E369" s="55">
        <v>111347.62</v>
      </c>
      <c r="F369" s="55">
        <v>114500</v>
      </c>
      <c r="G369" s="55">
        <v>115801.52</v>
      </c>
      <c r="H369" s="55">
        <v>119500</v>
      </c>
      <c r="I369" s="55">
        <v>120433.58</v>
      </c>
      <c r="J369" s="55">
        <v>124500</v>
      </c>
      <c r="K369" s="55">
        <v>125250.93</v>
      </c>
      <c r="L369" s="75"/>
      <c r="M369" s="75"/>
    </row>
    <row r="370" spans="1:13" s="71" customFormat="1" x14ac:dyDescent="0.2">
      <c r="A370" s="65" t="s">
        <v>168</v>
      </c>
      <c r="B370" s="85" t="s">
        <v>11</v>
      </c>
      <c r="C370" s="55">
        <v>24134</v>
      </c>
      <c r="D370" s="55">
        <v>23193.7</v>
      </c>
      <c r="E370" s="55">
        <v>22643.72</v>
      </c>
      <c r="F370" s="55">
        <v>23500</v>
      </c>
      <c r="G370" s="55">
        <v>23549.46</v>
      </c>
      <c r="H370" s="55">
        <v>24400</v>
      </c>
      <c r="I370" s="55">
        <v>24491.439999999999</v>
      </c>
      <c r="J370" s="55">
        <v>25400</v>
      </c>
      <c r="K370" s="55">
        <v>25471.1</v>
      </c>
      <c r="L370" s="75"/>
      <c r="M370" s="75"/>
    </row>
    <row r="371" spans="1:13" s="71" customFormat="1" ht="38.25" x14ac:dyDescent="0.2">
      <c r="A371" s="65" t="s">
        <v>135</v>
      </c>
      <c r="B371" s="85" t="s">
        <v>11</v>
      </c>
      <c r="C371" s="55">
        <v>325410.5</v>
      </c>
      <c r="D371" s="55">
        <v>284070.3</v>
      </c>
      <c r="E371" s="55">
        <v>277020.38</v>
      </c>
      <c r="F371" s="55">
        <v>285100</v>
      </c>
      <c r="G371" s="55">
        <v>288101.2</v>
      </c>
      <c r="H371" s="55">
        <v>295100</v>
      </c>
      <c r="I371" s="55">
        <v>299625.25</v>
      </c>
      <c r="J371" s="55">
        <v>305100</v>
      </c>
      <c r="K371" s="55">
        <v>311610.26</v>
      </c>
      <c r="L371" s="75"/>
      <c r="M371" s="75"/>
    </row>
    <row r="372" spans="1:13" s="71" customFormat="1" x14ac:dyDescent="0.2">
      <c r="A372" s="65" t="s">
        <v>136</v>
      </c>
      <c r="B372" s="85" t="s">
        <v>11</v>
      </c>
      <c r="C372" s="55">
        <v>6084.3</v>
      </c>
      <c r="D372" s="55">
        <v>6553.5</v>
      </c>
      <c r="E372" s="55">
        <v>6786.21</v>
      </c>
      <c r="F372" s="55">
        <v>6900</v>
      </c>
      <c r="G372" s="55">
        <v>7057.66</v>
      </c>
      <c r="H372" s="55">
        <v>7200</v>
      </c>
      <c r="I372" s="55">
        <v>7339.96</v>
      </c>
      <c r="J372" s="55">
        <v>7500</v>
      </c>
      <c r="K372" s="55">
        <v>7633.56</v>
      </c>
      <c r="L372" s="75"/>
      <c r="M372" s="75"/>
    </row>
    <row r="373" spans="1:13" s="71" customFormat="1" x14ac:dyDescent="0.2">
      <c r="A373" s="65" t="s">
        <v>137</v>
      </c>
      <c r="B373" s="85" t="s">
        <v>11</v>
      </c>
      <c r="C373" s="55">
        <v>8909.5</v>
      </c>
      <c r="D373" s="55">
        <v>10007.5</v>
      </c>
      <c r="E373" s="55">
        <v>10157.040000000001</v>
      </c>
      <c r="F373" s="55">
        <v>10500</v>
      </c>
      <c r="G373" s="55">
        <v>10563.32</v>
      </c>
      <c r="H373" s="55">
        <v>10900</v>
      </c>
      <c r="I373" s="55">
        <v>10985.85</v>
      </c>
      <c r="J373" s="55">
        <v>11400</v>
      </c>
      <c r="K373" s="55">
        <v>11425.29</v>
      </c>
      <c r="L373" s="75"/>
      <c r="M373" s="75"/>
    </row>
    <row r="374" spans="1:13" s="71" customFormat="1" x14ac:dyDescent="0.2">
      <c r="A374" s="50" t="s">
        <v>52</v>
      </c>
      <c r="B374" s="51" t="s">
        <v>11</v>
      </c>
      <c r="C374" s="55">
        <v>630582.1</v>
      </c>
      <c r="D374" s="55">
        <v>587824.30000000005</v>
      </c>
      <c r="E374" s="55">
        <v>723487.7</v>
      </c>
      <c r="F374" s="55">
        <v>817568.2</v>
      </c>
      <c r="G374" s="55">
        <v>948608.9</v>
      </c>
      <c r="H374" s="55">
        <v>866989.9</v>
      </c>
      <c r="I374" s="55">
        <v>1101248.1000000001</v>
      </c>
      <c r="J374" s="55">
        <v>915368.3</v>
      </c>
      <c r="K374" s="55">
        <v>1264552.8</v>
      </c>
      <c r="L374" s="75"/>
      <c r="M374" s="75"/>
    </row>
    <row r="375" spans="1:13" s="54" customFormat="1" x14ac:dyDescent="0.2">
      <c r="A375" s="50" t="s">
        <v>53</v>
      </c>
      <c r="B375" s="51" t="s">
        <v>11</v>
      </c>
      <c r="C375" s="56">
        <v>76597.2</v>
      </c>
      <c r="D375" s="56">
        <v>82801.600000000006</v>
      </c>
      <c r="E375" s="56">
        <v>88846.1</v>
      </c>
      <c r="F375" s="56">
        <v>95509.5</v>
      </c>
      <c r="G375" s="56">
        <v>97296.5</v>
      </c>
      <c r="H375" s="56">
        <v>100762.6</v>
      </c>
      <c r="I375" s="56">
        <v>105750.39999999999</v>
      </c>
      <c r="J375" s="56">
        <v>106102.9</v>
      </c>
      <c r="K375" s="56">
        <v>113896.4</v>
      </c>
      <c r="L375" s="53"/>
      <c r="M375" s="53"/>
    </row>
    <row r="376" spans="1:13" s="54" customFormat="1" x14ac:dyDescent="0.2">
      <c r="A376" s="67" t="s">
        <v>13</v>
      </c>
      <c r="B376" s="51" t="s">
        <v>1</v>
      </c>
      <c r="C376" s="52">
        <v>100.4</v>
      </c>
      <c r="D376" s="52">
        <f>D375/C375*100</f>
        <v>108.10003498822411</v>
      </c>
      <c r="E376" s="52">
        <f t="shared" ref="E376:F376" si="186">E375/D375*100</f>
        <v>107.299979710537</v>
      </c>
      <c r="F376" s="52">
        <f t="shared" si="186"/>
        <v>107.49993528134605</v>
      </c>
      <c r="G376" s="52">
        <f>G375/E375*100</f>
        <v>109.51127849168391</v>
      </c>
      <c r="H376" s="52">
        <f>H375/F375*100</f>
        <v>105.50008114376057</v>
      </c>
      <c r="I376" s="52">
        <f>I375/G375*100</f>
        <v>108.68880175545883</v>
      </c>
      <c r="J376" s="52">
        <f>J375/H375*100</f>
        <v>105.29988309154388</v>
      </c>
      <c r="K376" s="52">
        <f>K375/I375*100</f>
        <v>107.70304414924199</v>
      </c>
      <c r="L376" s="66"/>
      <c r="M376" s="66"/>
    </row>
    <row r="377" spans="1:13" s="54" customFormat="1" ht="38.25" x14ac:dyDescent="0.2">
      <c r="A377" s="73" t="s">
        <v>48</v>
      </c>
      <c r="B377" s="85" t="s">
        <v>11</v>
      </c>
      <c r="C377" s="57">
        <f>C379+C385</f>
        <v>687758.8</v>
      </c>
      <c r="D377" s="57">
        <f t="shared" ref="D377:K377" si="187">D379+D385</f>
        <v>777921.99999999988</v>
      </c>
      <c r="E377" s="57">
        <f t="shared" si="187"/>
        <v>835533.2</v>
      </c>
      <c r="F377" s="57">
        <f t="shared" si="187"/>
        <v>909742.63</v>
      </c>
      <c r="G377" s="57">
        <f t="shared" si="187"/>
        <v>923176.29999999993</v>
      </c>
      <c r="H377" s="57">
        <f t="shared" si="187"/>
        <v>957959</v>
      </c>
      <c r="I377" s="57">
        <f t="shared" si="187"/>
        <v>996211.6</v>
      </c>
      <c r="J377" s="57">
        <f t="shared" si="187"/>
        <v>1007772.9</v>
      </c>
      <c r="K377" s="57">
        <f t="shared" si="187"/>
        <v>1065052.2999999998</v>
      </c>
      <c r="L377" s="53"/>
      <c r="M377" s="53"/>
    </row>
    <row r="378" spans="1:13" s="54" customFormat="1" x14ac:dyDescent="0.2">
      <c r="A378" s="67" t="s">
        <v>13</v>
      </c>
      <c r="B378" s="51" t="s">
        <v>1</v>
      </c>
      <c r="C378" s="52">
        <v>106.7</v>
      </c>
      <c r="D378" s="52">
        <f>D377/C377*100</f>
        <v>113.1097123003006</v>
      </c>
      <c r="E378" s="52">
        <f t="shared" ref="E378:F378" si="188">E377/D377*100</f>
        <v>107.40578104231531</v>
      </c>
      <c r="F378" s="52">
        <f t="shared" si="188"/>
        <v>108.88168537168841</v>
      </c>
      <c r="G378" s="52">
        <f>G377/E377*100</f>
        <v>110.48948144729619</v>
      </c>
      <c r="H378" s="52">
        <f>H377/F377*100</f>
        <v>105.30000116626393</v>
      </c>
      <c r="I378" s="52">
        <f>I377/G377*100</f>
        <v>107.91130578200503</v>
      </c>
      <c r="J378" s="52">
        <f>J377/H377*100</f>
        <v>105.20000334043525</v>
      </c>
      <c r="K378" s="52">
        <f>K377/I377*100</f>
        <v>106.91024878650278</v>
      </c>
      <c r="L378" s="66"/>
      <c r="M378" s="66"/>
    </row>
    <row r="379" spans="1:13" s="71" customFormat="1" ht="38.25" x14ac:dyDescent="0.2">
      <c r="A379" s="50" t="s">
        <v>54</v>
      </c>
      <c r="B379" s="51" t="s">
        <v>11</v>
      </c>
      <c r="C379" s="57">
        <f>SUM(C381:C384)</f>
        <v>679493.20000000007</v>
      </c>
      <c r="D379" s="57">
        <f t="shared" ref="D379:K379" si="189">SUM(D381:D384)</f>
        <v>768920.79999999993</v>
      </c>
      <c r="E379" s="57">
        <f t="shared" si="189"/>
        <v>825970</v>
      </c>
      <c r="F379" s="57">
        <f t="shared" si="189"/>
        <v>899481.33</v>
      </c>
      <c r="G379" s="57">
        <f t="shared" si="189"/>
        <v>912694.1</v>
      </c>
      <c r="H379" s="57">
        <f t="shared" si="189"/>
        <v>947153.8</v>
      </c>
      <c r="I379" s="57">
        <f t="shared" si="189"/>
        <v>984796.9</v>
      </c>
      <c r="J379" s="57">
        <f t="shared" si="189"/>
        <v>996405.8</v>
      </c>
      <c r="K379" s="57">
        <f t="shared" si="189"/>
        <v>1052747.8999999999</v>
      </c>
      <c r="L379" s="75"/>
      <c r="M379" s="75"/>
    </row>
    <row r="380" spans="1:13" s="54" customFormat="1" x14ac:dyDescent="0.2">
      <c r="A380" s="67" t="s">
        <v>13</v>
      </c>
      <c r="B380" s="51" t="s">
        <v>1</v>
      </c>
      <c r="C380" s="52">
        <v>106.8</v>
      </c>
      <c r="D380" s="52">
        <f>D379/C379*100</f>
        <v>113.16092640809354</v>
      </c>
      <c r="E380" s="52">
        <f t="shared" ref="E380:F380" si="190">E379/D379*100</f>
        <v>107.419385715668</v>
      </c>
      <c r="F380" s="52">
        <f t="shared" si="190"/>
        <v>108.89999999999999</v>
      </c>
      <c r="G380" s="52">
        <f>G379/E379*100</f>
        <v>110.4996670581256</v>
      </c>
      <c r="H380" s="52">
        <f>H379/F379*100</f>
        <v>105.29999549851692</v>
      </c>
      <c r="I380" s="52">
        <f>I379/G379*100</f>
        <v>107.89999628572158</v>
      </c>
      <c r="J380" s="52">
        <f>J379/H379*100</f>
        <v>105.20000025339074</v>
      </c>
      <c r="K380" s="52">
        <f>K379/I379*100</f>
        <v>106.90000141145852</v>
      </c>
      <c r="L380" s="66"/>
      <c r="M380" s="66"/>
    </row>
    <row r="381" spans="1:13" s="71" customFormat="1" x14ac:dyDescent="0.2">
      <c r="A381" s="92" t="s">
        <v>89</v>
      </c>
      <c r="B381" s="51" t="s">
        <v>11</v>
      </c>
      <c r="C381" s="58">
        <v>4213.1000000000004</v>
      </c>
      <c r="D381" s="58">
        <v>4529.3</v>
      </c>
      <c r="E381" s="58">
        <v>4927.8</v>
      </c>
      <c r="F381" s="58">
        <v>5200</v>
      </c>
      <c r="G381" s="58">
        <v>5326.3</v>
      </c>
      <c r="H381" s="58">
        <v>5200</v>
      </c>
      <c r="I381" s="58">
        <v>5326.3</v>
      </c>
      <c r="J381" s="58">
        <v>5200</v>
      </c>
      <c r="K381" s="58">
        <v>5326.3</v>
      </c>
      <c r="L381" s="75"/>
      <c r="M381" s="75"/>
    </row>
    <row r="382" spans="1:13" s="71" customFormat="1" ht="25.5" x14ac:dyDescent="0.2">
      <c r="A382" s="65" t="s">
        <v>94</v>
      </c>
      <c r="B382" s="51" t="s">
        <v>11</v>
      </c>
      <c r="C382" s="58">
        <v>55295.5</v>
      </c>
      <c r="D382" s="58">
        <v>71290.3</v>
      </c>
      <c r="E382" s="58">
        <v>74210.3</v>
      </c>
      <c r="F382" s="58">
        <v>76500</v>
      </c>
      <c r="G382" s="58">
        <v>78572.399999999994</v>
      </c>
      <c r="H382" s="58">
        <v>80500</v>
      </c>
      <c r="I382" s="58">
        <v>81786.8</v>
      </c>
      <c r="J382" s="58">
        <v>80500</v>
      </c>
      <c r="K382" s="58">
        <v>81786.8</v>
      </c>
      <c r="L382" s="75"/>
      <c r="M382" s="75"/>
    </row>
    <row r="383" spans="1:13" s="71" customFormat="1" ht="25.5" x14ac:dyDescent="0.2">
      <c r="A383" s="65" t="s">
        <v>169</v>
      </c>
      <c r="B383" s="51" t="s">
        <v>11</v>
      </c>
      <c r="C383" s="58">
        <v>24660.2</v>
      </c>
      <c r="D383" s="58">
        <v>27884.5</v>
      </c>
      <c r="E383" s="58">
        <v>29657.7</v>
      </c>
      <c r="F383" s="58">
        <v>30500</v>
      </c>
      <c r="G383" s="58">
        <v>30844</v>
      </c>
      <c r="H383" s="58">
        <v>31500</v>
      </c>
      <c r="I383" s="58">
        <v>32077.7</v>
      </c>
      <c r="J383" s="58">
        <v>31500</v>
      </c>
      <c r="K383" s="58">
        <v>32077.7</v>
      </c>
      <c r="L383" s="75"/>
      <c r="M383" s="75"/>
    </row>
    <row r="384" spans="1:13" s="71" customFormat="1" x14ac:dyDescent="0.2">
      <c r="A384" s="50" t="s">
        <v>52</v>
      </c>
      <c r="B384" s="51" t="s">
        <v>11</v>
      </c>
      <c r="C384" s="58">
        <v>595324.4</v>
      </c>
      <c r="D384" s="58">
        <v>665216.69999999995</v>
      </c>
      <c r="E384" s="58">
        <v>717174.2</v>
      </c>
      <c r="F384" s="58">
        <v>787281.33</v>
      </c>
      <c r="G384" s="58">
        <v>797951.4</v>
      </c>
      <c r="H384" s="58">
        <v>829953.8</v>
      </c>
      <c r="I384" s="58">
        <v>865606.1</v>
      </c>
      <c r="J384" s="58">
        <v>879205.8</v>
      </c>
      <c r="K384" s="58">
        <v>933557.1</v>
      </c>
      <c r="L384" s="75"/>
      <c r="M384" s="75"/>
    </row>
    <row r="385" spans="1:13" s="54" customFormat="1" x14ac:dyDescent="0.2">
      <c r="A385" s="50" t="s">
        <v>53</v>
      </c>
      <c r="B385" s="51" t="s">
        <v>11</v>
      </c>
      <c r="C385" s="57">
        <v>8265.6</v>
      </c>
      <c r="D385" s="57">
        <v>9001.2000000000007</v>
      </c>
      <c r="E385" s="57">
        <v>9563.2000000000007</v>
      </c>
      <c r="F385" s="57">
        <v>10261.299999999999</v>
      </c>
      <c r="G385" s="57">
        <v>10482.200000000001</v>
      </c>
      <c r="H385" s="57">
        <v>10805.2</v>
      </c>
      <c r="I385" s="57">
        <v>11414.7</v>
      </c>
      <c r="J385" s="57">
        <v>11367.1</v>
      </c>
      <c r="K385" s="57">
        <v>12304.4</v>
      </c>
      <c r="L385" s="53"/>
      <c r="M385" s="53"/>
    </row>
    <row r="386" spans="1:13" s="54" customFormat="1" x14ac:dyDescent="0.2">
      <c r="A386" s="67" t="s">
        <v>13</v>
      </c>
      <c r="B386" s="51" t="s">
        <v>1</v>
      </c>
      <c r="C386" s="52">
        <v>95.6</v>
      </c>
      <c r="D386" s="52">
        <f>D385/C385*100</f>
        <v>108.89953542392567</v>
      </c>
      <c r="E386" s="52">
        <f t="shared" ref="E386:F386" si="191">E385/D385*100</f>
        <v>106.2436119628494</v>
      </c>
      <c r="F386" s="52">
        <f t="shared" si="191"/>
        <v>107.29985778818805</v>
      </c>
      <c r="G386" s="52">
        <f>G385/E385*100</f>
        <v>109.60975405721933</v>
      </c>
      <c r="H386" s="52">
        <f>H385/F385*100</f>
        <v>105.30049798758444</v>
      </c>
      <c r="I386" s="52">
        <f>I385/G385*100</f>
        <v>108.89603327545746</v>
      </c>
      <c r="J386" s="52">
        <f>J385/H385*100</f>
        <v>105.200273942176</v>
      </c>
      <c r="K386" s="52">
        <f>K385/I385*100</f>
        <v>107.79433537456087</v>
      </c>
      <c r="L386" s="66"/>
      <c r="M386" s="66"/>
    </row>
    <row r="387" spans="1:13" s="54" customFormat="1" ht="25.5" x14ac:dyDescent="0.2">
      <c r="A387" s="73" t="s">
        <v>49</v>
      </c>
      <c r="B387" s="85" t="s">
        <v>11</v>
      </c>
      <c r="C387" s="57">
        <f>C389+C391</f>
        <v>82543.599999999991</v>
      </c>
      <c r="D387" s="57">
        <f t="shared" ref="D387:K387" si="192">D389+D391</f>
        <v>80004.5</v>
      </c>
      <c r="E387" s="57">
        <f t="shared" si="192"/>
        <v>85771.9</v>
      </c>
      <c r="F387" s="57">
        <f t="shared" si="192"/>
        <v>94207.6</v>
      </c>
      <c r="G387" s="57">
        <f t="shared" si="192"/>
        <v>98645.8</v>
      </c>
      <c r="H387" s="57">
        <f t="shared" si="192"/>
        <v>99200.6</v>
      </c>
      <c r="I387" s="57">
        <f t="shared" si="192"/>
        <v>105993.4</v>
      </c>
      <c r="J387" s="57">
        <f t="shared" si="192"/>
        <v>104359.1</v>
      </c>
      <c r="K387" s="57">
        <f t="shared" si="192"/>
        <v>113622</v>
      </c>
      <c r="L387" s="53"/>
      <c r="M387" s="53"/>
    </row>
    <row r="388" spans="1:13" s="54" customFormat="1" x14ac:dyDescent="0.2">
      <c r="A388" s="67" t="s">
        <v>13</v>
      </c>
      <c r="B388" s="51" t="s">
        <v>1</v>
      </c>
      <c r="C388" s="52">
        <v>99.1</v>
      </c>
      <c r="D388" s="52">
        <f>D387/C387*100</f>
        <v>96.923928687384617</v>
      </c>
      <c r="E388" s="52">
        <f t="shared" ref="E388:F388" si="193">E387/D387*100</f>
        <v>107.20884450249673</v>
      </c>
      <c r="F388" s="52">
        <f t="shared" si="193"/>
        <v>109.83503921447468</v>
      </c>
      <c r="G388" s="52">
        <f>G387/E387*100</f>
        <v>115.00946114053671</v>
      </c>
      <c r="H388" s="52">
        <f>H387/F387*100</f>
        <v>105.29999702784063</v>
      </c>
      <c r="I388" s="52">
        <f>I387/G387*100</f>
        <v>107.44846714203746</v>
      </c>
      <c r="J388" s="52">
        <f>J387/H387*100</f>
        <v>105.20006935441924</v>
      </c>
      <c r="K388" s="52">
        <f>K387/I387*100</f>
        <v>107.19724058290423</v>
      </c>
      <c r="L388" s="66"/>
      <c r="M388" s="66"/>
    </row>
    <row r="389" spans="1:13" s="71" customFormat="1" ht="38.25" x14ac:dyDescent="0.2">
      <c r="A389" s="50" t="s">
        <v>54</v>
      </c>
      <c r="B389" s="85" t="s">
        <v>11</v>
      </c>
      <c r="C389" s="57">
        <v>72690.399999999994</v>
      </c>
      <c r="D389" s="57">
        <v>69852.100000000006</v>
      </c>
      <c r="E389" s="57">
        <v>74979.899999999994</v>
      </c>
      <c r="F389" s="57">
        <v>82627.8</v>
      </c>
      <c r="G389" s="57">
        <v>86816.7</v>
      </c>
      <c r="H389" s="57">
        <v>87007.1</v>
      </c>
      <c r="I389" s="57">
        <v>93112.7</v>
      </c>
      <c r="J389" s="57">
        <v>91531.5</v>
      </c>
      <c r="K389" s="57">
        <v>99723.7</v>
      </c>
      <c r="L389" s="75"/>
      <c r="M389" s="75"/>
    </row>
    <row r="390" spans="1:13" s="54" customFormat="1" x14ac:dyDescent="0.2">
      <c r="A390" s="67" t="s">
        <v>13</v>
      </c>
      <c r="B390" s="51" t="s">
        <v>1</v>
      </c>
      <c r="C390" s="52">
        <v>99.5</v>
      </c>
      <c r="D390" s="52">
        <f>D389/C389*100</f>
        <v>96.095357846428158</v>
      </c>
      <c r="E390" s="52">
        <f t="shared" ref="E390:F390" si="194">E389/D389*100</f>
        <v>107.34093892667507</v>
      </c>
      <c r="F390" s="52">
        <f t="shared" si="194"/>
        <v>110.19993358220003</v>
      </c>
      <c r="G390" s="52">
        <f>G389/E389*100</f>
        <v>115.78663081705898</v>
      </c>
      <c r="H390" s="52">
        <f>H389/F389*100</f>
        <v>105.30003219255507</v>
      </c>
      <c r="I390" s="52">
        <f>I389/G389*100</f>
        <v>107.25206095140682</v>
      </c>
      <c r="J390" s="52">
        <f>J389/H389*100</f>
        <v>105.20003539940991</v>
      </c>
      <c r="K390" s="52">
        <f>K389/I389*100</f>
        <v>107.0999981742555</v>
      </c>
      <c r="L390" s="66"/>
      <c r="M390" s="66"/>
    </row>
    <row r="391" spans="1:13" s="54" customFormat="1" x14ac:dyDescent="0.2">
      <c r="A391" s="50" t="s">
        <v>53</v>
      </c>
      <c r="B391" s="51" t="s">
        <v>11</v>
      </c>
      <c r="C391" s="56">
        <v>9853.2000000000007</v>
      </c>
      <c r="D391" s="56">
        <v>10152.4</v>
      </c>
      <c r="E391" s="56">
        <v>10792</v>
      </c>
      <c r="F391" s="56">
        <v>11579.8</v>
      </c>
      <c r="G391" s="56">
        <v>11829.1</v>
      </c>
      <c r="H391" s="56">
        <v>12193.5</v>
      </c>
      <c r="I391" s="56">
        <v>12880.7</v>
      </c>
      <c r="J391" s="56">
        <v>12827.6</v>
      </c>
      <c r="K391" s="56">
        <v>13898.3</v>
      </c>
      <c r="L391" s="53"/>
      <c r="M391" s="53"/>
    </row>
    <row r="392" spans="1:13" s="54" customFormat="1" x14ac:dyDescent="0.2">
      <c r="A392" s="67" t="s">
        <v>13</v>
      </c>
      <c r="B392" s="51" t="s">
        <v>1</v>
      </c>
      <c r="C392" s="52">
        <v>95.8</v>
      </c>
      <c r="D392" s="52">
        <f>D391/C391*100</f>
        <v>103.03657694962041</v>
      </c>
      <c r="E392" s="52">
        <f t="shared" ref="E392:F392" si="195">E391/D391*100</f>
        <v>106.29998818013475</v>
      </c>
      <c r="F392" s="52">
        <f t="shared" si="195"/>
        <v>107.29985174203114</v>
      </c>
      <c r="G392" s="52">
        <f>G391/E391*100</f>
        <v>109.60989621942178</v>
      </c>
      <c r="H392" s="52">
        <f>H391/F391*100</f>
        <v>105.29974610960467</v>
      </c>
      <c r="I392" s="52">
        <f>I391/G391*100</f>
        <v>108.88994090843767</v>
      </c>
      <c r="J392" s="52">
        <f>J391/H391*100</f>
        <v>105.20031164144832</v>
      </c>
      <c r="K392" s="52">
        <f>K391/I391*100</f>
        <v>107.9001917597646</v>
      </c>
      <c r="L392" s="66"/>
      <c r="M392" s="66"/>
    </row>
    <row r="393" spans="1:13" s="54" customFormat="1" ht="27" x14ac:dyDescent="0.2">
      <c r="A393" s="108" t="s">
        <v>147</v>
      </c>
      <c r="B393" s="85" t="s">
        <v>11</v>
      </c>
      <c r="C393" s="57">
        <v>148332.5</v>
      </c>
      <c r="D393" s="57">
        <v>189677.3</v>
      </c>
      <c r="E393" s="57">
        <v>211288</v>
      </c>
      <c r="F393" s="57">
        <v>226712.02</v>
      </c>
      <c r="G393" s="57">
        <v>235157.9</v>
      </c>
      <c r="H393" s="57">
        <v>238727.75</v>
      </c>
      <c r="I393" s="57">
        <v>256179.6</v>
      </c>
      <c r="J393" s="57">
        <v>251141.6</v>
      </c>
      <c r="K393" s="57">
        <v>284630.40000000002</v>
      </c>
      <c r="L393" s="66"/>
      <c r="M393" s="66"/>
    </row>
    <row r="394" spans="1:13" s="54" customFormat="1" ht="25.5" x14ac:dyDescent="0.2">
      <c r="A394" s="68" t="s">
        <v>58</v>
      </c>
      <c r="B394" s="51" t="s">
        <v>11</v>
      </c>
      <c r="C394" s="56">
        <f>C8</f>
        <v>18245263.986000001</v>
      </c>
      <c r="D394" s="56">
        <f t="shared" ref="D394:K394" si="196">D8</f>
        <v>19473976.731000002</v>
      </c>
      <c r="E394" s="56">
        <f t="shared" si="196"/>
        <v>20953998.913999997</v>
      </c>
      <c r="F394" s="56">
        <f t="shared" si="196"/>
        <v>22481783.149999999</v>
      </c>
      <c r="G394" s="56">
        <f t="shared" si="196"/>
        <v>23070352.763999999</v>
      </c>
      <c r="H394" s="56">
        <f t="shared" si="196"/>
        <v>23673493.350000001</v>
      </c>
      <c r="I394" s="56">
        <f t="shared" si="196"/>
        <v>24823699.353999998</v>
      </c>
      <c r="J394" s="56">
        <f t="shared" si="196"/>
        <v>24902836.899999999</v>
      </c>
      <c r="K394" s="56">
        <f t="shared" si="196"/>
        <v>26635829.483999997</v>
      </c>
      <c r="L394" s="53"/>
      <c r="M394" s="53"/>
    </row>
    <row r="395" spans="1:13" s="54" customFormat="1" x14ac:dyDescent="0.2">
      <c r="A395" s="67" t="s">
        <v>13</v>
      </c>
      <c r="B395" s="51" t="s">
        <v>1</v>
      </c>
      <c r="C395" s="52">
        <v>106.7</v>
      </c>
      <c r="D395" s="52">
        <f>D394/C394*100</f>
        <v>106.73442020867891</v>
      </c>
      <c r="E395" s="52">
        <f t="shared" ref="E395:F395" si="197">E394/D394*100</f>
        <v>107.59999975066211</v>
      </c>
      <c r="F395" s="52">
        <f t="shared" si="197"/>
        <v>107.29113446206797</v>
      </c>
      <c r="G395" s="52">
        <f>G394/E394*100</f>
        <v>110.09999980760713</v>
      </c>
      <c r="H395" s="52">
        <f>H394/F394*100</f>
        <v>105.30078149072443</v>
      </c>
      <c r="I395" s="52">
        <f>I394/G394*100</f>
        <v>107.59999904611774</v>
      </c>
      <c r="J395" s="52">
        <f>J394/H394*100</f>
        <v>105.19291146357155</v>
      </c>
      <c r="K395" s="52">
        <f>K394/I394*100</f>
        <v>107.30000031082395</v>
      </c>
      <c r="L395" s="66"/>
      <c r="M395" s="66"/>
    </row>
    <row r="396" spans="1:13" s="71" customFormat="1" ht="51" x14ac:dyDescent="0.2">
      <c r="A396" s="68" t="s">
        <v>59</v>
      </c>
      <c r="B396" s="51" t="s">
        <v>11</v>
      </c>
      <c r="C396" s="57">
        <f>C398+C404+C410+C416+C422+C428</f>
        <v>18245263.999999996</v>
      </c>
      <c r="D396" s="57">
        <f t="shared" ref="D396:K396" si="198">D398+D404+D410+D416+D422+D428</f>
        <v>19473976.699999999</v>
      </c>
      <c r="E396" s="57">
        <f t="shared" si="198"/>
        <v>20953998.870000001</v>
      </c>
      <c r="F396" s="57">
        <f t="shared" si="198"/>
        <v>22481783.199999999</v>
      </c>
      <c r="G396" s="57">
        <f t="shared" si="198"/>
        <v>23070352.800000001</v>
      </c>
      <c r="H396" s="57">
        <f t="shared" si="198"/>
        <v>23673493.400000002</v>
      </c>
      <c r="I396" s="57">
        <f t="shared" si="198"/>
        <v>24823699.400000002</v>
      </c>
      <c r="J396" s="57">
        <f t="shared" si="198"/>
        <v>24902836.900000002</v>
      </c>
      <c r="K396" s="57">
        <f t="shared" si="198"/>
        <v>26635829.499999996</v>
      </c>
    </row>
    <row r="397" spans="1:13" s="54" customFormat="1" x14ac:dyDescent="0.2">
      <c r="A397" s="67" t="s">
        <v>13</v>
      </c>
      <c r="B397" s="51" t="s">
        <v>1</v>
      </c>
      <c r="C397" s="52">
        <v>106.7</v>
      </c>
      <c r="D397" s="52">
        <f>D396/C396*100</f>
        <v>106.73441995687212</v>
      </c>
      <c r="E397" s="52">
        <f t="shared" ref="E397:F397" si="199">E396/D396*100</f>
        <v>107.59999969600457</v>
      </c>
      <c r="F397" s="52">
        <f t="shared" si="199"/>
        <v>107.29113492597988</v>
      </c>
      <c r="G397" s="52">
        <f>G396/E396*100</f>
        <v>110.10000021060419</v>
      </c>
      <c r="H397" s="52">
        <f>H396/F396*100</f>
        <v>105.30078147893536</v>
      </c>
      <c r="I397" s="52">
        <f>I396/G396*100</f>
        <v>107.59999907760405</v>
      </c>
      <c r="J397" s="52">
        <f>J396/H396*100</f>
        <v>105.1929112413971</v>
      </c>
      <c r="K397" s="52">
        <f>K396/I396*100</f>
        <v>107.30000017644426</v>
      </c>
      <c r="L397" s="66"/>
      <c r="M397" s="66"/>
    </row>
    <row r="398" spans="1:13" s="54" customFormat="1" ht="13.5" x14ac:dyDescent="0.2">
      <c r="A398" s="86" t="s">
        <v>8</v>
      </c>
      <c r="B398" s="51" t="s">
        <v>11</v>
      </c>
      <c r="C398" s="55">
        <f>C400+C402</f>
        <v>9728705.3000000007</v>
      </c>
      <c r="D398" s="55">
        <f t="shared" ref="D398:K398" si="200">D400+D402</f>
        <v>10415175</v>
      </c>
      <c r="E398" s="55">
        <f t="shared" si="200"/>
        <v>11206728.300000001</v>
      </c>
      <c r="F398" s="55">
        <f t="shared" si="200"/>
        <v>12024819.5</v>
      </c>
      <c r="G398" s="55">
        <f t="shared" si="200"/>
        <v>12338607.9</v>
      </c>
      <c r="H398" s="55">
        <f t="shared" si="200"/>
        <v>12662134.9</v>
      </c>
      <c r="I398" s="55">
        <f t="shared" si="200"/>
        <v>13276342.1</v>
      </c>
      <c r="J398" s="55">
        <f t="shared" si="200"/>
        <v>13320565.9</v>
      </c>
      <c r="K398" s="55">
        <f t="shared" si="200"/>
        <v>14245515</v>
      </c>
    </row>
    <row r="399" spans="1:13" s="54" customFormat="1" x14ac:dyDescent="0.2">
      <c r="A399" s="67" t="s">
        <v>13</v>
      </c>
      <c r="B399" s="51" t="s">
        <v>1</v>
      </c>
      <c r="C399" s="52">
        <v>111.4</v>
      </c>
      <c r="D399" s="52">
        <f>D398/C398*100</f>
        <v>107.05612595747967</v>
      </c>
      <c r="E399" s="52">
        <f t="shared" ref="E399:F399" si="201">E398/D398*100</f>
        <v>107.60000000000001</v>
      </c>
      <c r="F399" s="52">
        <f t="shared" si="201"/>
        <v>107.30000030428148</v>
      </c>
      <c r="G399" s="52">
        <f>G398/E398*100</f>
        <v>110.10000037209788</v>
      </c>
      <c r="H399" s="52">
        <f>H398/F398*100</f>
        <v>105.29999972140953</v>
      </c>
      <c r="I399" s="52">
        <f>I398/G398*100</f>
        <v>107.59999999675813</v>
      </c>
      <c r="J399" s="52">
        <f>J398/H398*100</f>
        <v>105.19999988311608</v>
      </c>
      <c r="K399" s="52">
        <f>K398/I398*100</f>
        <v>107.2999994478901</v>
      </c>
      <c r="L399" s="66"/>
      <c r="M399" s="66"/>
    </row>
    <row r="400" spans="1:13" s="54" customFormat="1" ht="25.5" x14ac:dyDescent="0.2">
      <c r="A400" s="65" t="s">
        <v>7</v>
      </c>
      <c r="B400" s="51" t="s">
        <v>11</v>
      </c>
      <c r="C400" s="58">
        <v>9728705.3000000007</v>
      </c>
      <c r="D400" s="58">
        <v>10415175</v>
      </c>
      <c r="E400" s="58">
        <v>11206728.300000001</v>
      </c>
      <c r="F400" s="58">
        <v>12024819.5</v>
      </c>
      <c r="G400" s="58">
        <v>12338607.9</v>
      </c>
      <c r="H400" s="58">
        <v>12662134.9</v>
      </c>
      <c r="I400" s="58">
        <v>13276342.1</v>
      </c>
      <c r="J400" s="58">
        <v>13320565.9</v>
      </c>
      <c r="K400" s="58">
        <v>14245515</v>
      </c>
    </row>
    <row r="401" spans="1:13" s="54" customFormat="1" x14ac:dyDescent="0.2">
      <c r="A401" s="67" t="s">
        <v>13</v>
      </c>
      <c r="B401" s="51" t="s">
        <v>1</v>
      </c>
      <c r="C401" s="52">
        <v>111.4</v>
      </c>
      <c r="D401" s="52">
        <f>D400/C400*100</f>
        <v>107.05612595747967</v>
      </c>
      <c r="E401" s="52">
        <f t="shared" ref="E401:F401" si="202">E400/D400*100</f>
        <v>107.60000000000001</v>
      </c>
      <c r="F401" s="52">
        <f t="shared" si="202"/>
        <v>107.30000030428148</v>
      </c>
      <c r="G401" s="52">
        <f>G400/E400*100</f>
        <v>110.10000037209788</v>
      </c>
      <c r="H401" s="52">
        <f>H400/F400*100</f>
        <v>105.29999972140953</v>
      </c>
      <c r="I401" s="52">
        <f>I400/G400*100</f>
        <v>107.59999999675813</v>
      </c>
      <c r="J401" s="52">
        <f>J400/H400*100</f>
        <v>105.19999988311608</v>
      </c>
      <c r="K401" s="52">
        <f>K400/I400*100</f>
        <v>107.2999994478901</v>
      </c>
      <c r="L401" s="66"/>
      <c r="M401" s="66"/>
    </row>
    <row r="402" spans="1:13" s="54" customFormat="1" x14ac:dyDescent="0.2">
      <c r="A402" s="50" t="s">
        <v>53</v>
      </c>
      <c r="B402" s="51" t="s">
        <v>11</v>
      </c>
      <c r="C402" s="52">
        <v>0</v>
      </c>
      <c r="D402" s="52">
        <v>0</v>
      </c>
      <c r="E402" s="52">
        <v>0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</row>
    <row r="403" spans="1:13" s="54" customFormat="1" x14ac:dyDescent="0.2">
      <c r="A403" s="67" t="s">
        <v>13</v>
      </c>
      <c r="B403" s="51" t="s">
        <v>1</v>
      </c>
      <c r="C403" s="52">
        <v>0</v>
      </c>
      <c r="D403" s="52">
        <v>0</v>
      </c>
      <c r="E403" s="52">
        <v>0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66"/>
      <c r="M403" s="66"/>
    </row>
    <row r="404" spans="1:13" s="54" customFormat="1" ht="13.5" x14ac:dyDescent="0.2">
      <c r="A404" s="86" t="s">
        <v>3</v>
      </c>
      <c r="B404" s="51" t="s">
        <v>11</v>
      </c>
      <c r="C404" s="109">
        <f>C406+C408</f>
        <v>1635382</v>
      </c>
      <c r="D404" s="109">
        <f t="shared" ref="D404:K404" si="203">D406+D408</f>
        <v>1791015.5</v>
      </c>
      <c r="E404" s="109">
        <f t="shared" si="203"/>
        <v>1927132.6</v>
      </c>
      <c r="F404" s="109">
        <f t="shared" si="203"/>
        <v>2067813.3</v>
      </c>
      <c r="G404" s="109">
        <f t="shared" si="203"/>
        <v>2121772.9</v>
      </c>
      <c r="H404" s="109">
        <f t="shared" si="203"/>
        <v>2177407.5</v>
      </c>
      <c r="I404" s="109">
        <f t="shared" si="203"/>
        <v>2283027.7000000002</v>
      </c>
      <c r="J404" s="109">
        <f t="shared" si="203"/>
        <v>2290632.6</v>
      </c>
      <c r="K404" s="109">
        <f t="shared" si="203"/>
        <v>2449688.7000000002</v>
      </c>
    </row>
    <row r="405" spans="1:13" s="54" customFormat="1" x14ac:dyDescent="0.2">
      <c r="A405" s="67" t="s">
        <v>13</v>
      </c>
      <c r="B405" s="51" t="s">
        <v>1</v>
      </c>
      <c r="C405" s="81">
        <v>108.7</v>
      </c>
      <c r="D405" s="52">
        <f>D404/C404*100</f>
        <v>109.51664504073055</v>
      </c>
      <c r="E405" s="52">
        <f t="shared" ref="E405:F405" si="204">E404/D404*100</f>
        <v>107.59999564492881</v>
      </c>
      <c r="F405" s="52">
        <f t="shared" si="204"/>
        <v>107.30000104818942</v>
      </c>
      <c r="G405" s="52">
        <f>G404/E404*100</f>
        <v>110.09999519493365</v>
      </c>
      <c r="H405" s="52">
        <f>H404/F404*100</f>
        <v>105.30000459906124</v>
      </c>
      <c r="I405" s="52">
        <f>I404/G404*100</f>
        <v>107.60000280897171</v>
      </c>
      <c r="J405" s="52">
        <f>J404/H404*100</f>
        <v>105.19999586664417</v>
      </c>
      <c r="K405" s="52">
        <f>K404/I404*100</f>
        <v>107.29999903198721</v>
      </c>
      <c r="L405" s="66"/>
      <c r="M405" s="66"/>
    </row>
    <row r="406" spans="1:13" s="54" customFormat="1" ht="25.5" x14ac:dyDescent="0.2">
      <c r="A406" s="65" t="s">
        <v>7</v>
      </c>
      <c r="B406" s="51" t="s">
        <v>11</v>
      </c>
      <c r="C406" s="55">
        <v>1635382</v>
      </c>
      <c r="D406" s="56">
        <v>1791015.5</v>
      </c>
      <c r="E406" s="56">
        <v>1927132.6</v>
      </c>
      <c r="F406" s="56">
        <v>2067813.3</v>
      </c>
      <c r="G406" s="56">
        <v>2121772.9</v>
      </c>
      <c r="H406" s="74">
        <v>2177407.5</v>
      </c>
      <c r="I406" s="74">
        <v>2283027.7000000002</v>
      </c>
      <c r="J406" s="74">
        <v>2290632.6</v>
      </c>
      <c r="K406" s="74">
        <v>2449688.7000000002</v>
      </c>
    </row>
    <row r="407" spans="1:13" s="54" customFormat="1" x14ac:dyDescent="0.2">
      <c r="A407" s="67" t="s">
        <v>13</v>
      </c>
      <c r="B407" s="51" t="s">
        <v>1</v>
      </c>
      <c r="C407" s="52">
        <v>108.7</v>
      </c>
      <c r="D407" s="52">
        <f>D406/C406*100</f>
        <v>109.51664504073055</v>
      </c>
      <c r="E407" s="52">
        <f t="shared" ref="E407:F407" si="205">E406/D406*100</f>
        <v>107.59999564492881</v>
      </c>
      <c r="F407" s="52">
        <f t="shared" si="205"/>
        <v>107.30000104818942</v>
      </c>
      <c r="G407" s="52">
        <f>G406/E406*100</f>
        <v>110.09999519493365</v>
      </c>
      <c r="H407" s="52">
        <f>H406/F406*100</f>
        <v>105.30000459906124</v>
      </c>
      <c r="I407" s="52">
        <f>I406/G406*100</f>
        <v>107.60000280897171</v>
      </c>
      <c r="J407" s="52">
        <f>J406/H406*100</f>
        <v>105.19999586664417</v>
      </c>
      <c r="K407" s="52">
        <f>K406/I406*100</f>
        <v>107.29999903198721</v>
      </c>
      <c r="L407" s="66"/>
      <c r="M407" s="66"/>
    </row>
    <row r="408" spans="1:13" s="54" customFormat="1" x14ac:dyDescent="0.2">
      <c r="A408" s="50" t="s">
        <v>53</v>
      </c>
      <c r="B408" s="51" t="s">
        <v>11</v>
      </c>
      <c r="C408" s="52">
        <v>0</v>
      </c>
      <c r="D408" s="52">
        <v>0</v>
      </c>
      <c r="E408" s="52">
        <v>0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</row>
    <row r="409" spans="1:13" s="54" customFormat="1" x14ac:dyDescent="0.2">
      <c r="A409" s="67" t="s">
        <v>13</v>
      </c>
      <c r="B409" s="51" t="s">
        <v>1</v>
      </c>
      <c r="C409" s="52">
        <v>0</v>
      </c>
      <c r="D409" s="52">
        <v>0</v>
      </c>
      <c r="E409" s="52">
        <v>0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66"/>
      <c r="M409" s="66"/>
    </row>
    <row r="410" spans="1:13" s="54" customFormat="1" ht="27" x14ac:dyDescent="0.2">
      <c r="A410" s="90" t="s">
        <v>170</v>
      </c>
      <c r="B410" s="51" t="s">
        <v>11</v>
      </c>
      <c r="C410" s="55">
        <f>C412+C414</f>
        <v>75165.600000000006</v>
      </c>
      <c r="D410" s="55">
        <f t="shared" ref="D410:K410" si="206">D412+D414</f>
        <v>75613.7</v>
      </c>
      <c r="E410" s="55">
        <f t="shared" si="206"/>
        <v>76300</v>
      </c>
      <c r="F410" s="55">
        <f t="shared" si="206"/>
        <v>76500</v>
      </c>
      <c r="G410" s="55">
        <f t="shared" si="206"/>
        <v>76700</v>
      </c>
      <c r="H410" s="55">
        <f t="shared" si="206"/>
        <v>77000</v>
      </c>
      <c r="I410" s="55">
        <f t="shared" si="206"/>
        <v>77200</v>
      </c>
      <c r="J410" s="55">
        <f t="shared" si="206"/>
        <v>77500</v>
      </c>
      <c r="K410" s="55">
        <f t="shared" si="206"/>
        <v>78000</v>
      </c>
    </row>
    <row r="411" spans="1:13" s="54" customFormat="1" x14ac:dyDescent="0.2">
      <c r="A411" s="67" t="s">
        <v>13</v>
      </c>
      <c r="B411" s="51" t="s">
        <v>1</v>
      </c>
      <c r="C411" s="52">
        <v>111.2</v>
      </c>
      <c r="D411" s="52">
        <f>D410/C410*100</f>
        <v>100.59615036665707</v>
      </c>
      <c r="E411" s="52">
        <f t="shared" ref="E411:F411" si="207">E410/D410*100</f>
        <v>100.90763975311351</v>
      </c>
      <c r="F411" s="52">
        <f t="shared" si="207"/>
        <v>100.26212319790302</v>
      </c>
      <c r="G411" s="52">
        <f>G410/E410*100</f>
        <v>100.52424639580605</v>
      </c>
      <c r="H411" s="52">
        <f>H410/F410*100</f>
        <v>100.65359477124183</v>
      </c>
      <c r="I411" s="52">
        <f>I410/G410*100</f>
        <v>100.65189048239895</v>
      </c>
      <c r="J411" s="52">
        <f>J410/H410*100</f>
        <v>100.64935064935065</v>
      </c>
      <c r="K411" s="52">
        <f>K410/I410*100</f>
        <v>101.03626943005182</v>
      </c>
      <c r="L411" s="66"/>
      <c r="M411" s="66"/>
    </row>
    <row r="412" spans="1:13" s="54" customFormat="1" ht="25.5" x14ac:dyDescent="0.2">
      <c r="A412" s="65" t="s">
        <v>7</v>
      </c>
      <c r="B412" s="51" t="s">
        <v>11</v>
      </c>
      <c r="C412" s="55">
        <v>75165.600000000006</v>
      </c>
      <c r="D412" s="55">
        <v>75613.7</v>
      </c>
      <c r="E412" s="55">
        <v>76300</v>
      </c>
      <c r="F412" s="55">
        <v>76500</v>
      </c>
      <c r="G412" s="55">
        <v>76700</v>
      </c>
      <c r="H412" s="55">
        <v>77000</v>
      </c>
      <c r="I412" s="55">
        <v>77200</v>
      </c>
      <c r="J412" s="55">
        <v>77500</v>
      </c>
      <c r="K412" s="55">
        <v>78000</v>
      </c>
    </row>
    <row r="413" spans="1:13" s="54" customFormat="1" x14ac:dyDescent="0.2">
      <c r="A413" s="67" t="s">
        <v>13</v>
      </c>
      <c r="B413" s="51" t="s">
        <v>1</v>
      </c>
      <c r="C413" s="52">
        <v>111.2</v>
      </c>
      <c r="D413" s="52">
        <f>D412/C412*100</f>
        <v>100.59615036665707</v>
      </c>
      <c r="E413" s="52">
        <f t="shared" ref="E413:F413" si="208">E412/D412*100</f>
        <v>100.90763975311351</v>
      </c>
      <c r="F413" s="52">
        <f t="shared" si="208"/>
        <v>100.26212319790302</v>
      </c>
      <c r="G413" s="52">
        <f>G412/E412*100</f>
        <v>100.52424639580605</v>
      </c>
      <c r="H413" s="52">
        <f>H412/F412*100</f>
        <v>100.65359477124183</v>
      </c>
      <c r="I413" s="52">
        <f>I412/G412*100</f>
        <v>100.65189048239895</v>
      </c>
      <c r="J413" s="52">
        <f>J412/H412*100</f>
        <v>100.64935064935065</v>
      </c>
      <c r="K413" s="52">
        <f>K412/I412*100</f>
        <v>101.03626943005182</v>
      </c>
      <c r="L413" s="66"/>
      <c r="M413" s="66"/>
    </row>
    <row r="414" spans="1:13" s="54" customFormat="1" x14ac:dyDescent="0.2">
      <c r="A414" s="50" t="s">
        <v>53</v>
      </c>
      <c r="B414" s="51" t="s">
        <v>11</v>
      </c>
      <c r="C414" s="52">
        <v>0</v>
      </c>
      <c r="D414" s="52">
        <v>0</v>
      </c>
      <c r="E414" s="52">
        <v>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</row>
    <row r="415" spans="1:13" s="54" customFormat="1" x14ac:dyDescent="0.2">
      <c r="A415" s="67" t="s">
        <v>13</v>
      </c>
      <c r="B415" s="51" t="s">
        <v>1</v>
      </c>
      <c r="C415" s="52">
        <v>0</v>
      </c>
      <c r="D415" s="52">
        <v>0</v>
      </c>
      <c r="E415" s="52">
        <v>0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66"/>
      <c r="M415" s="66"/>
    </row>
    <row r="416" spans="1:13" s="54" customFormat="1" x14ac:dyDescent="0.2">
      <c r="A416" s="73" t="s">
        <v>4</v>
      </c>
      <c r="B416" s="51" t="s">
        <v>11</v>
      </c>
      <c r="C416" s="55">
        <f>C418+C420</f>
        <v>5773784.7999999998</v>
      </c>
      <c r="D416" s="55">
        <f t="shared" ref="D416:K416" si="209">D418+D420</f>
        <v>6213857.7000000002</v>
      </c>
      <c r="E416" s="55">
        <f t="shared" si="209"/>
        <v>6744357.2999999998</v>
      </c>
      <c r="F416" s="55">
        <f t="shared" si="209"/>
        <v>7240207.6999999993</v>
      </c>
      <c r="G416" s="55">
        <f t="shared" si="209"/>
        <v>7432843.7999999998</v>
      </c>
      <c r="H416" s="55">
        <f t="shared" si="209"/>
        <v>7627668.9000000004</v>
      </c>
      <c r="I416" s="55">
        <f t="shared" si="209"/>
        <v>8003068.8000000007</v>
      </c>
      <c r="J416" s="55">
        <f t="shared" si="209"/>
        <v>8026133.5999999996</v>
      </c>
      <c r="K416" s="55">
        <f t="shared" si="209"/>
        <v>8592128.5999999996</v>
      </c>
    </row>
    <row r="417" spans="1:14" s="54" customFormat="1" x14ac:dyDescent="0.2">
      <c r="A417" s="67" t="s">
        <v>13</v>
      </c>
      <c r="B417" s="51" t="s">
        <v>1</v>
      </c>
      <c r="C417" s="52">
        <v>98.5</v>
      </c>
      <c r="D417" s="52">
        <f>D416/C416*100</f>
        <v>107.62191379214549</v>
      </c>
      <c r="E417" s="52">
        <f t="shared" ref="E417:F417" si="210">E416/D416*100</f>
        <v>108.53736319066334</v>
      </c>
      <c r="F417" s="52">
        <f t="shared" si="210"/>
        <v>107.35207786218561</v>
      </c>
      <c r="G417" s="52">
        <f>G416/E416*100</f>
        <v>110.20833371328058</v>
      </c>
      <c r="H417" s="52">
        <f>H416/F416*100</f>
        <v>105.35152050955668</v>
      </c>
      <c r="I417" s="52">
        <f>I416/G416*100</f>
        <v>107.6716935717121</v>
      </c>
      <c r="J417" s="52">
        <f>J416/H416*100</f>
        <v>105.22393807628434</v>
      </c>
      <c r="K417" s="52">
        <f>K416/I416*100</f>
        <v>107.36042404133772</v>
      </c>
      <c r="L417" s="66"/>
      <c r="M417" s="66"/>
    </row>
    <row r="418" spans="1:14" s="54" customFormat="1" ht="25.5" x14ac:dyDescent="0.2">
      <c r="A418" s="65" t="s">
        <v>7</v>
      </c>
      <c r="B418" s="51" t="s">
        <v>11</v>
      </c>
      <c r="C418" s="58">
        <v>3565584.8</v>
      </c>
      <c r="D418" s="58">
        <v>3946216.1</v>
      </c>
      <c r="E418" s="58">
        <v>4338787.5999999996</v>
      </c>
      <c r="F418" s="58">
        <v>4660889.0999999996</v>
      </c>
      <c r="G418" s="58">
        <v>4802860</v>
      </c>
      <c r="H418" s="58">
        <v>4913486.4000000004</v>
      </c>
      <c r="I418" s="58">
        <v>5152765.9000000004</v>
      </c>
      <c r="J418" s="58">
        <v>5172800.7</v>
      </c>
      <c r="K418" s="58">
        <v>5533753.7000000002</v>
      </c>
      <c r="M418" s="78"/>
      <c r="N418" s="78"/>
    </row>
    <row r="419" spans="1:14" s="54" customFormat="1" x14ac:dyDescent="0.2">
      <c r="A419" s="67" t="s">
        <v>13</v>
      </c>
      <c r="B419" s="51" t="s">
        <v>1</v>
      </c>
      <c r="C419" s="52">
        <v>100.6</v>
      </c>
      <c r="D419" s="52">
        <f>D418/C418*100</f>
        <v>110.67514366787744</v>
      </c>
      <c r="E419" s="52">
        <f t="shared" ref="E419:F419" si="211">E418/D418*100</f>
        <v>109.94804871431141</v>
      </c>
      <c r="F419" s="52">
        <f t="shared" si="211"/>
        <v>107.42376741373559</v>
      </c>
      <c r="G419" s="52">
        <f>G418/E418*100</f>
        <v>110.69590039392571</v>
      </c>
      <c r="H419" s="52">
        <f>H418/F418*100</f>
        <v>105.41950890871874</v>
      </c>
      <c r="I419" s="52">
        <f>I418/G418*100</f>
        <v>107.28536538645726</v>
      </c>
      <c r="J419" s="52">
        <f>J418/H418*100</f>
        <v>105.27760288499017</v>
      </c>
      <c r="K419" s="52">
        <f>K418/I418*100</f>
        <v>107.39385035908577</v>
      </c>
      <c r="L419" s="66"/>
      <c r="M419" s="66"/>
    </row>
    <row r="420" spans="1:14" s="54" customFormat="1" x14ac:dyDescent="0.2">
      <c r="A420" s="50" t="s">
        <v>53</v>
      </c>
      <c r="B420" s="51" t="s">
        <v>11</v>
      </c>
      <c r="C420" s="56">
        <v>2208200</v>
      </c>
      <c r="D420" s="56">
        <v>2267641.6</v>
      </c>
      <c r="E420" s="82">
        <v>2405569.7000000002</v>
      </c>
      <c r="F420" s="56">
        <v>2579318.6</v>
      </c>
      <c r="G420" s="56">
        <v>2629983.7999999998</v>
      </c>
      <c r="H420" s="56">
        <v>2714182.5</v>
      </c>
      <c r="I420" s="56">
        <v>2850302.9</v>
      </c>
      <c r="J420" s="56">
        <v>2853332.9</v>
      </c>
      <c r="K420" s="56">
        <v>3058374.9</v>
      </c>
    </row>
    <row r="421" spans="1:14" s="54" customFormat="1" x14ac:dyDescent="0.2">
      <c r="A421" s="67" t="s">
        <v>13</v>
      </c>
      <c r="B421" s="51" t="s">
        <v>1</v>
      </c>
      <c r="C421" s="52">
        <v>95.3</v>
      </c>
      <c r="D421" s="52">
        <f>D420/C420*100</f>
        <v>102.69185762159225</v>
      </c>
      <c r="E421" s="52">
        <f t="shared" ref="E421:F421" si="212">E420/D420*100</f>
        <v>106.0824470674731</v>
      </c>
      <c r="F421" s="52">
        <f t="shared" si="212"/>
        <v>107.22277554460385</v>
      </c>
      <c r="G421" s="52">
        <f>G420/E420*100</f>
        <v>109.32893775640756</v>
      </c>
      <c r="H421" s="52">
        <f>H420/F420*100</f>
        <v>105.22866388045276</v>
      </c>
      <c r="I421" s="52">
        <f>I420/G420*100</f>
        <v>108.3772036922813</v>
      </c>
      <c r="J421" s="52">
        <f>J420/H420*100</f>
        <v>105.12678863709422</v>
      </c>
      <c r="K421" s="52">
        <f>K420/I420*100</f>
        <v>107.29999608111827</v>
      </c>
      <c r="L421" s="66"/>
      <c r="M421" s="66"/>
    </row>
    <row r="422" spans="1:14" s="54" customFormat="1" ht="27" x14ac:dyDescent="0.2">
      <c r="A422" s="86" t="s">
        <v>5</v>
      </c>
      <c r="B422" s="51" t="s">
        <v>11</v>
      </c>
      <c r="C422" s="55">
        <f>C424+C426</f>
        <v>594466.4</v>
      </c>
      <c r="D422" s="55">
        <f t="shared" ref="D422:K422" si="213">D424+D426</f>
        <v>529051</v>
      </c>
      <c r="E422" s="55">
        <f t="shared" si="213"/>
        <v>530000</v>
      </c>
      <c r="F422" s="55">
        <f t="shared" si="213"/>
        <v>568690</v>
      </c>
      <c r="G422" s="55">
        <f t="shared" si="213"/>
        <v>583530</v>
      </c>
      <c r="H422" s="55">
        <f t="shared" si="213"/>
        <v>598830.5</v>
      </c>
      <c r="I422" s="55">
        <f t="shared" si="213"/>
        <v>627878.30000000005</v>
      </c>
      <c r="J422" s="55">
        <f t="shared" si="213"/>
        <v>629969.69999999995</v>
      </c>
      <c r="K422" s="55">
        <f t="shared" si="213"/>
        <v>673713.4</v>
      </c>
    </row>
    <row r="423" spans="1:14" s="54" customFormat="1" x14ac:dyDescent="0.2">
      <c r="A423" s="67" t="s">
        <v>13</v>
      </c>
      <c r="B423" s="51" t="s">
        <v>1</v>
      </c>
      <c r="C423" s="52">
        <v>100.5</v>
      </c>
      <c r="D423" s="52">
        <f>D422/C422*100</f>
        <v>88.995946616999717</v>
      </c>
      <c r="E423" s="52">
        <f t="shared" ref="E423:F423" si="214">E422/D422*100</f>
        <v>100.17937779155505</v>
      </c>
      <c r="F423" s="52">
        <f t="shared" si="214"/>
        <v>107.3</v>
      </c>
      <c r="G423" s="52">
        <f>G422/E422*100</f>
        <v>110.1</v>
      </c>
      <c r="H423" s="52">
        <f>H422/F422*100</f>
        <v>105.29998769100916</v>
      </c>
      <c r="I423" s="52">
        <f>I422/G422*100</f>
        <v>107.60000342741591</v>
      </c>
      <c r="J423" s="52">
        <f>J422/H422*100</f>
        <v>105.20000233789027</v>
      </c>
      <c r="K423" s="52">
        <f>K422/I422*100</f>
        <v>107.29999746766212</v>
      </c>
      <c r="L423" s="66"/>
      <c r="M423" s="66"/>
    </row>
    <row r="424" spans="1:14" s="54" customFormat="1" ht="25.5" x14ac:dyDescent="0.2">
      <c r="A424" s="65" t="s">
        <v>7</v>
      </c>
      <c r="B424" s="51" t="s">
        <v>11</v>
      </c>
      <c r="C424" s="56">
        <v>594466.4</v>
      </c>
      <c r="D424" s="56">
        <v>529051</v>
      </c>
      <c r="E424" s="56">
        <v>530000</v>
      </c>
      <c r="F424" s="56">
        <v>568690</v>
      </c>
      <c r="G424" s="56">
        <v>583530</v>
      </c>
      <c r="H424" s="56">
        <v>598830.5</v>
      </c>
      <c r="I424" s="56">
        <v>627878.30000000005</v>
      </c>
      <c r="J424" s="56">
        <v>629969.69999999995</v>
      </c>
      <c r="K424" s="56">
        <v>673713.4</v>
      </c>
    </row>
    <row r="425" spans="1:14" s="54" customFormat="1" x14ac:dyDescent="0.2">
      <c r="A425" s="67" t="s">
        <v>13</v>
      </c>
      <c r="B425" s="51" t="s">
        <v>1</v>
      </c>
      <c r="C425" s="52">
        <v>100.5</v>
      </c>
      <c r="D425" s="52">
        <f>D424/C424*100</f>
        <v>88.995946616999717</v>
      </c>
      <c r="E425" s="52">
        <f t="shared" ref="E425:F425" si="215">E424/D424*100</f>
        <v>100.17937779155505</v>
      </c>
      <c r="F425" s="52">
        <f t="shared" si="215"/>
        <v>107.3</v>
      </c>
      <c r="G425" s="52">
        <f>G424/E424*100</f>
        <v>110.1</v>
      </c>
      <c r="H425" s="52">
        <f>H424/F424*100</f>
        <v>105.29998769100916</v>
      </c>
      <c r="I425" s="52">
        <f>I424/G424*100</f>
        <v>107.60000342741591</v>
      </c>
      <c r="J425" s="52">
        <f>J424/H424*100</f>
        <v>105.20000233789027</v>
      </c>
      <c r="K425" s="52">
        <f>K424/I424*100</f>
        <v>107.29999746766212</v>
      </c>
      <c r="L425" s="66"/>
      <c r="M425" s="66"/>
    </row>
    <row r="426" spans="1:14" s="54" customFormat="1" x14ac:dyDescent="0.2">
      <c r="A426" s="50" t="s">
        <v>53</v>
      </c>
      <c r="B426" s="51" t="s">
        <v>11</v>
      </c>
      <c r="C426" s="52">
        <v>0</v>
      </c>
      <c r="D426" s="52">
        <v>0</v>
      </c>
      <c r="E426" s="52">
        <v>0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</row>
    <row r="427" spans="1:14" s="54" customFormat="1" x14ac:dyDescent="0.2">
      <c r="A427" s="67" t="s">
        <v>13</v>
      </c>
      <c r="B427" s="51" t="s">
        <v>1</v>
      </c>
      <c r="C427" s="52">
        <v>0</v>
      </c>
      <c r="D427" s="52">
        <v>0</v>
      </c>
      <c r="E427" s="52">
        <v>0</v>
      </c>
      <c r="F427" s="52">
        <v>0</v>
      </c>
      <c r="G427" s="52">
        <v>0</v>
      </c>
      <c r="H427" s="52">
        <v>0</v>
      </c>
      <c r="I427" s="52">
        <v>0</v>
      </c>
      <c r="J427" s="52">
        <v>0</v>
      </c>
      <c r="K427" s="52">
        <v>0</v>
      </c>
      <c r="L427" s="66"/>
      <c r="M427" s="66"/>
    </row>
    <row r="428" spans="1:14" s="54" customFormat="1" ht="27" x14ac:dyDescent="0.2">
      <c r="A428" s="86" t="s">
        <v>6</v>
      </c>
      <c r="B428" s="51" t="s">
        <v>11</v>
      </c>
      <c r="C428" s="55">
        <f>C430+C432</f>
        <v>437759.9</v>
      </c>
      <c r="D428" s="55">
        <f t="shared" ref="D428:K428" si="216">D430+D432</f>
        <v>449263.8</v>
      </c>
      <c r="E428" s="55">
        <f t="shared" si="216"/>
        <v>469480.67</v>
      </c>
      <c r="F428" s="55">
        <f t="shared" si="216"/>
        <v>503752.7</v>
      </c>
      <c r="G428" s="55">
        <f t="shared" si="216"/>
        <v>516898.2</v>
      </c>
      <c r="H428" s="55">
        <f t="shared" si="216"/>
        <v>530451.6</v>
      </c>
      <c r="I428" s="55">
        <f t="shared" si="216"/>
        <v>556182.5</v>
      </c>
      <c r="J428" s="55">
        <f t="shared" si="216"/>
        <v>558035.1</v>
      </c>
      <c r="K428" s="55">
        <f t="shared" si="216"/>
        <v>596783.80000000005</v>
      </c>
    </row>
    <row r="429" spans="1:14" s="54" customFormat="1" x14ac:dyDescent="0.2">
      <c r="A429" s="67" t="s">
        <v>13</v>
      </c>
      <c r="B429" s="51" t="s">
        <v>1</v>
      </c>
      <c r="C429" s="52">
        <v>128.80000000000001</v>
      </c>
      <c r="D429" s="52">
        <f>D428/C428*100</f>
        <v>102.62790173334744</v>
      </c>
      <c r="E429" s="52">
        <f t="shared" ref="E429:F429" si="217">E428/D428*100</f>
        <v>104.49999977741362</v>
      </c>
      <c r="F429" s="52">
        <f t="shared" si="217"/>
        <v>107.29998745209255</v>
      </c>
      <c r="G429" s="52">
        <f>G428/E428*100</f>
        <v>110.09999623626679</v>
      </c>
      <c r="H429" s="52">
        <f>H428/F428*100</f>
        <v>105.30000136971971</v>
      </c>
      <c r="I429" s="52">
        <f>I428/G428*100</f>
        <v>107.60000711939024</v>
      </c>
      <c r="J429" s="52">
        <f>J428/H428*100</f>
        <v>105.20000316711271</v>
      </c>
      <c r="K429" s="52">
        <f>K428/I428*100</f>
        <v>107.29999595456528</v>
      </c>
      <c r="L429" s="66"/>
      <c r="M429" s="66"/>
    </row>
    <row r="430" spans="1:14" s="71" customFormat="1" ht="25.5" x14ac:dyDescent="0.2">
      <c r="A430" s="65" t="s">
        <v>7</v>
      </c>
      <c r="B430" s="51" t="s">
        <v>11</v>
      </c>
      <c r="C430" s="56">
        <v>437759.9</v>
      </c>
      <c r="D430" s="56">
        <v>449263.8</v>
      </c>
      <c r="E430" s="56">
        <v>469480.67</v>
      </c>
      <c r="F430" s="56">
        <v>503752.7</v>
      </c>
      <c r="G430" s="56">
        <v>516898.2</v>
      </c>
      <c r="H430" s="56">
        <v>530451.6</v>
      </c>
      <c r="I430" s="56">
        <v>556182.5</v>
      </c>
      <c r="J430" s="56">
        <v>558035.1</v>
      </c>
      <c r="K430" s="56">
        <v>596783.80000000005</v>
      </c>
    </row>
    <row r="431" spans="1:14" s="54" customFormat="1" x14ac:dyDescent="0.2">
      <c r="A431" s="67" t="s">
        <v>13</v>
      </c>
      <c r="B431" s="51" t="s">
        <v>1</v>
      </c>
      <c r="C431" s="52">
        <v>128.80000000000001</v>
      </c>
      <c r="D431" s="52">
        <f>D430/C430*100</f>
        <v>102.62790173334744</v>
      </c>
      <c r="E431" s="52">
        <f t="shared" ref="E431:F431" si="218">E430/D430*100</f>
        <v>104.49999977741362</v>
      </c>
      <c r="F431" s="52">
        <f t="shared" si="218"/>
        <v>107.29998745209255</v>
      </c>
      <c r="G431" s="52">
        <f>G430/E430*100</f>
        <v>110.09999623626679</v>
      </c>
      <c r="H431" s="52">
        <f>H430/F430*100</f>
        <v>105.30000136971971</v>
      </c>
      <c r="I431" s="52">
        <f>I430/G430*100</f>
        <v>107.60000711939024</v>
      </c>
      <c r="J431" s="52">
        <f>J430/H430*100</f>
        <v>105.20000316711271</v>
      </c>
      <c r="K431" s="52">
        <f>K430/I430*100</f>
        <v>107.29999595456528</v>
      </c>
      <c r="L431" s="66"/>
      <c r="M431" s="66"/>
    </row>
    <row r="432" spans="1:14" s="54" customFormat="1" x14ac:dyDescent="0.2">
      <c r="A432" s="50" t="s">
        <v>53</v>
      </c>
      <c r="B432" s="51" t="s">
        <v>11</v>
      </c>
      <c r="C432" s="52">
        <v>0</v>
      </c>
      <c r="D432" s="52">
        <v>0</v>
      </c>
      <c r="E432" s="52">
        <v>0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</row>
    <row r="433" spans="1:13" s="54" customFormat="1" x14ac:dyDescent="0.2">
      <c r="A433" s="67" t="s">
        <v>13</v>
      </c>
      <c r="B433" s="51" t="s">
        <v>1</v>
      </c>
      <c r="C433" s="52">
        <v>0</v>
      </c>
      <c r="D433" s="52">
        <v>0</v>
      </c>
      <c r="E433" s="52">
        <v>0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66"/>
      <c r="M433" s="66"/>
    </row>
    <row r="434" spans="1:13" s="54" customFormat="1" x14ac:dyDescent="0.2">
      <c r="A434" s="73" t="s">
        <v>60</v>
      </c>
      <c r="B434" s="51" t="s">
        <v>11</v>
      </c>
      <c r="C434" s="56">
        <v>10298660.4</v>
      </c>
      <c r="D434" s="56">
        <v>11065823.800000001</v>
      </c>
      <c r="E434" s="56">
        <v>11906826.4</v>
      </c>
      <c r="F434" s="56">
        <v>12383099.449999999</v>
      </c>
      <c r="G434" s="56">
        <v>12740304.199999999</v>
      </c>
      <c r="H434" s="56">
        <v>12878423.5</v>
      </c>
      <c r="I434" s="56">
        <v>13249916.4</v>
      </c>
      <c r="J434" s="56">
        <v>13393560.4</v>
      </c>
      <c r="K434" s="56">
        <v>13779913.1</v>
      </c>
    </row>
    <row r="435" spans="1:13" s="54" customFormat="1" x14ac:dyDescent="0.2">
      <c r="A435" s="67" t="s">
        <v>13</v>
      </c>
      <c r="B435" s="51" t="s">
        <v>1</v>
      </c>
      <c r="C435" s="52">
        <v>111.6</v>
      </c>
      <c r="D435" s="52">
        <f>D434/C434*100</f>
        <v>107.44915717387866</v>
      </c>
      <c r="E435" s="52">
        <f t="shared" ref="E435:F435" si="219">E434/D434*100</f>
        <v>107.59999992047587</v>
      </c>
      <c r="F435" s="52">
        <f t="shared" si="219"/>
        <v>103.99999994960874</v>
      </c>
      <c r="G435" s="52">
        <f>G434/E434*100</f>
        <v>106.9999995968699</v>
      </c>
      <c r="H435" s="52">
        <f>H434/F434*100</f>
        <v>104.00000058143763</v>
      </c>
      <c r="I435" s="52">
        <f>I434/G434*100</f>
        <v>104.0000002511714</v>
      </c>
      <c r="J435" s="52">
        <f>J434/H434*100</f>
        <v>103.99999968940298</v>
      </c>
      <c r="K435" s="52">
        <f>K434/I434*100</f>
        <v>104.00000033207758</v>
      </c>
      <c r="L435" s="66"/>
      <c r="M435" s="66"/>
    </row>
    <row r="436" spans="1:13" s="3" customFormat="1" x14ac:dyDescent="0.2">
      <c r="A436" s="20"/>
      <c r="B436" s="21"/>
      <c r="C436" s="22"/>
      <c r="D436" s="22"/>
      <c r="E436" s="23"/>
      <c r="F436" s="22"/>
      <c r="G436" s="22"/>
      <c r="H436" s="22"/>
      <c r="I436" s="22"/>
      <c r="J436" s="22"/>
      <c r="K436" s="22"/>
    </row>
    <row r="437" spans="1:13" ht="14.25" x14ac:dyDescent="0.2">
      <c r="A437" s="59" t="s">
        <v>148</v>
      </c>
      <c r="B437" s="61"/>
      <c r="C437" s="62"/>
      <c r="D437" s="62"/>
      <c r="E437" s="62"/>
      <c r="F437" s="62"/>
      <c r="G437" s="62"/>
      <c r="H437" s="62"/>
      <c r="I437" s="7"/>
      <c r="J437" s="7"/>
      <c r="K437" s="7"/>
    </row>
    <row r="438" spans="1:13" x14ac:dyDescent="0.2">
      <c r="A438" s="60"/>
      <c r="B438" s="61"/>
      <c r="C438" s="62"/>
      <c r="D438" s="62"/>
      <c r="E438" s="62"/>
      <c r="F438" s="62"/>
      <c r="G438" s="62"/>
      <c r="H438" s="62"/>
      <c r="I438" s="7"/>
      <c r="J438" s="7"/>
      <c r="K438" s="7"/>
    </row>
    <row r="439" spans="1:13" ht="24" x14ac:dyDescent="0.2">
      <c r="A439" s="64" t="s">
        <v>149</v>
      </c>
      <c r="B439" s="63"/>
      <c r="C439" s="62"/>
      <c r="D439" s="62"/>
      <c r="E439" s="62"/>
      <c r="F439" s="62"/>
      <c r="G439" s="62"/>
      <c r="H439" s="62"/>
      <c r="I439" s="7"/>
      <c r="J439" s="7"/>
      <c r="K439" s="7"/>
    </row>
    <row r="440" spans="1:13" x14ac:dyDescent="0.2">
      <c r="A440" s="29"/>
      <c r="B440" s="5"/>
      <c r="C440" s="5"/>
      <c r="D440" s="5"/>
      <c r="E440" s="6"/>
      <c r="F440" s="5"/>
      <c r="G440" s="5"/>
      <c r="H440" s="7"/>
      <c r="I440" s="7"/>
      <c r="J440" s="7"/>
      <c r="K440" s="7"/>
    </row>
    <row r="441" spans="1:13" x14ac:dyDescent="0.2">
      <c r="A441" s="111"/>
      <c r="B441" s="111"/>
      <c r="C441" s="111"/>
      <c r="D441" s="111"/>
      <c r="E441" s="111"/>
      <c r="F441" s="111"/>
      <c r="G441" s="111"/>
      <c r="H441" s="9"/>
      <c r="I441" s="9"/>
      <c r="J441" s="9"/>
      <c r="K441" s="9"/>
    </row>
    <row r="442" spans="1:13" x14ac:dyDescent="0.2">
      <c r="A442" s="30"/>
      <c r="B442" s="10"/>
      <c r="C442" s="10"/>
      <c r="D442" s="10"/>
      <c r="E442" s="12"/>
      <c r="F442" s="10"/>
      <c r="G442" s="10"/>
      <c r="H442" s="10"/>
      <c r="I442" s="10"/>
      <c r="J442" s="10"/>
      <c r="K442" s="10"/>
    </row>
    <row r="443" spans="1:13" x14ac:dyDescent="0.2">
      <c r="A443" s="8"/>
      <c r="B443" s="5"/>
      <c r="C443" s="5"/>
      <c r="D443" s="5"/>
      <c r="E443" s="6"/>
      <c r="F443" s="5"/>
      <c r="G443" s="5"/>
      <c r="H443" s="7"/>
      <c r="I443" s="7"/>
      <c r="J443" s="7"/>
      <c r="K443" s="7"/>
    </row>
    <row r="444" spans="1:13" x14ac:dyDescent="0.2">
      <c r="A444" s="31"/>
      <c r="B444" s="21"/>
      <c r="C444" s="32"/>
      <c r="D444" s="32"/>
      <c r="E444" s="33"/>
      <c r="F444" s="32"/>
      <c r="G444" s="32"/>
      <c r="H444" s="24"/>
      <c r="I444" s="24"/>
      <c r="J444" s="24"/>
      <c r="K444" s="24"/>
    </row>
    <row r="445" spans="1:13" x14ac:dyDescent="0.2">
      <c r="A445" s="31"/>
      <c r="B445" s="32"/>
      <c r="C445" s="32"/>
      <c r="D445" s="32"/>
      <c r="E445" s="33"/>
      <c r="F445" s="32"/>
      <c r="G445" s="32"/>
      <c r="H445" s="25"/>
      <c r="I445" s="25"/>
      <c r="J445" s="25"/>
      <c r="K445" s="25"/>
    </row>
    <row r="446" spans="1:13" s="3" customFormat="1" x14ac:dyDescent="0.2">
      <c r="A446" s="34"/>
      <c r="B446" s="21"/>
      <c r="C446" s="32"/>
      <c r="D446" s="32"/>
      <c r="E446" s="33"/>
      <c r="F446" s="32"/>
      <c r="G446" s="32"/>
      <c r="H446" s="24"/>
      <c r="I446" s="24"/>
      <c r="J446" s="24"/>
      <c r="K446" s="24"/>
    </row>
    <row r="447" spans="1:13" x14ac:dyDescent="0.2">
      <c r="A447" s="34"/>
      <c r="B447" s="21"/>
      <c r="C447" s="32"/>
      <c r="D447" s="32"/>
      <c r="E447" s="33"/>
      <c r="F447" s="32"/>
      <c r="G447" s="32"/>
      <c r="H447" s="24"/>
      <c r="I447" s="24"/>
      <c r="J447" s="24"/>
      <c r="K447" s="24"/>
    </row>
    <row r="448" spans="1:13" x14ac:dyDescent="0.2">
      <c r="A448" s="20"/>
      <c r="B448" s="21"/>
      <c r="C448" s="35"/>
      <c r="D448" s="35"/>
      <c r="E448" s="36"/>
      <c r="F448" s="35"/>
      <c r="G448" s="35"/>
      <c r="H448" s="37"/>
      <c r="I448" s="37"/>
      <c r="J448" s="37"/>
      <c r="K448" s="37"/>
    </row>
    <row r="449" spans="1:11" ht="13.5" x14ac:dyDescent="0.2">
      <c r="A449" s="38"/>
      <c r="B449" s="21"/>
      <c r="C449" s="35"/>
      <c r="D449" s="35"/>
      <c r="E449" s="36"/>
      <c r="F449" s="35"/>
      <c r="G449" s="35"/>
      <c r="H449" s="37"/>
      <c r="I449" s="37"/>
      <c r="J449" s="37"/>
      <c r="K449" s="37"/>
    </row>
    <row r="450" spans="1:11" x14ac:dyDescent="0.2">
      <c r="A450" s="31"/>
      <c r="B450" s="21"/>
      <c r="C450" s="35"/>
      <c r="D450" s="35"/>
      <c r="E450" s="36"/>
      <c r="F450" s="35"/>
      <c r="G450" s="35"/>
      <c r="H450" s="37"/>
      <c r="I450" s="37"/>
      <c r="J450" s="37"/>
      <c r="K450" s="37"/>
    </row>
    <row r="451" spans="1:11" s="3" customFormat="1" x14ac:dyDescent="0.2">
      <c r="A451" s="31"/>
      <c r="B451" s="39"/>
      <c r="C451" s="22"/>
      <c r="D451" s="22"/>
      <c r="E451" s="23"/>
      <c r="F451" s="22"/>
      <c r="G451" s="22"/>
      <c r="H451" s="18"/>
      <c r="I451" s="18"/>
      <c r="J451" s="18"/>
      <c r="K451" s="18"/>
    </row>
    <row r="452" spans="1:11" s="3" customFormat="1" x14ac:dyDescent="0.2">
      <c r="A452" s="31"/>
      <c r="B452" s="39"/>
      <c r="C452" s="22"/>
      <c r="D452" s="22"/>
      <c r="E452" s="23"/>
      <c r="F452" s="22"/>
      <c r="G452" s="22"/>
      <c r="H452" s="18"/>
      <c r="I452" s="18"/>
      <c r="J452" s="18"/>
      <c r="K452" s="18"/>
    </row>
    <row r="453" spans="1:11" s="3" customFormat="1" x14ac:dyDescent="0.2">
      <c r="A453" s="31"/>
      <c r="B453" s="39"/>
      <c r="C453" s="22"/>
      <c r="D453" s="22"/>
      <c r="E453" s="23"/>
      <c r="F453" s="22"/>
      <c r="G453" s="22"/>
      <c r="H453" s="18"/>
      <c r="I453" s="18"/>
      <c r="J453" s="18"/>
      <c r="K453" s="18"/>
    </row>
    <row r="454" spans="1:11" s="3" customFormat="1" ht="13.5" x14ac:dyDescent="0.2">
      <c r="A454" s="38"/>
      <c r="B454" s="39"/>
      <c r="C454" s="22"/>
      <c r="D454" s="22"/>
      <c r="E454" s="23"/>
      <c r="F454" s="22"/>
      <c r="G454" s="22"/>
      <c r="H454" s="18"/>
      <c r="I454" s="18"/>
      <c r="J454" s="18"/>
      <c r="K454" s="18"/>
    </row>
    <row r="455" spans="1:11" x14ac:dyDescent="0.2">
      <c r="A455" s="31"/>
      <c r="B455" s="21"/>
      <c r="C455" s="35"/>
      <c r="D455" s="35"/>
      <c r="E455" s="36"/>
      <c r="F455" s="35"/>
      <c r="G455" s="35"/>
      <c r="H455" s="37"/>
      <c r="I455" s="37"/>
      <c r="J455" s="37"/>
      <c r="K455" s="37"/>
    </row>
    <row r="456" spans="1:11" x14ac:dyDescent="0.2">
      <c r="A456" s="31"/>
      <c r="B456" s="39"/>
      <c r="C456" s="35"/>
      <c r="D456" s="35"/>
      <c r="E456" s="36"/>
      <c r="F456" s="35"/>
      <c r="G456" s="35"/>
      <c r="H456" s="37"/>
      <c r="I456" s="37"/>
      <c r="J456" s="37"/>
      <c r="K456" s="37"/>
    </row>
    <row r="457" spans="1:11" x14ac:dyDescent="0.2">
      <c r="A457" s="31"/>
      <c r="B457" s="21"/>
      <c r="C457" s="35"/>
      <c r="D457" s="35"/>
      <c r="E457" s="36"/>
      <c r="F457" s="35"/>
      <c r="G457" s="35"/>
      <c r="H457" s="37"/>
      <c r="I457" s="37"/>
      <c r="J457" s="37"/>
      <c r="K457" s="37"/>
    </row>
    <row r="458" spans="1:11" x14ac:dyDescent="0.2">
      <c r="A458" s="31"/>
      <c r="B458" s="21"/>
      <c r="C458" s="35"/>
      <c r="D458" s="35"/>
      <c r="E458" s="36"/>
      <c r="F458" s="35"/>
      <c r="G458" s="35"/>
      <c r="H458" s="37"/>
      <c r="I458" s="37"/>
      <c r="J458" s="37"/>
      <c r="K458" s="37"/>
    </row>
    <row r="459" spans="1:11" x14ac:dyDescent="0.2">
      <c r="A459" s="31"/>
      <c r="B459" s="21"/>
      <c r="C459" s="35"/>
      <c r="D459" s="35"/>
      <c r="E459" s="36"/>
      <c r="F459" s="35"/>
      <c r="G459" s="35"/>
      <c r="H459" s="37"/>
      <c r="I459" s="37"/>
      <c r="J459" s="37"/>
      <c r="K459" s="37"/>
    </row>
    <row r="460" spans="1:11" x14ac:dyDescent="0.2">
      <c r="A460" s="40"/>
      <c r="B460" s="21"/>
      <c r="C460" s="35"/>
      <c r="D460" s="35"/>
      <c r="E460" s="36"/>
      <c r="F460" s="35"/>
      <c r="G460" s="35"/>
      <c r="H460" s="37"/>
      <c r="I460" s="37"/>
      <c r="J460" s="37"/>
      <c r="K460" s="37"/>
    </row>
    <row r="461" spans="1:11" x14ac:dyDescent="0.2">
      <c r="A461" s="31"/>
      <c r="B461" s="21"/>
      <c r="C461" s="35"/>
      <c r="D461" s="35"/>
      <c r="E461" s="36"/>
      <c r="F461" s="35"/>
      <c r="G461" s="35"/>
      <c r="H461" s="37"/>
      <c r="I461" s="37"/>
      <c r="J461" s="37"/>
      <c r="K461" s="37"/>
    </row>
    <row r="462" spans="1:11" ht="13.5" x14ac:dyDescent="0.2">
      <c r="A462" s="38"/>
      <c r="B462" s="21"/>
      <c r="C462" s="35"/>
      <c r="D462" s="35"/>
      <c r="E462" s="36"/>
      <c r="F462" s="35"/>
      <c r="G462" s="35"/>
      <c r="H462" s="37"/>
      <c r="I462" s="37"/>
      <c r="J462" s="37"/>
      <c r="K462" s="37"/>
    </row>
    <row r="463" spans="1:11" x14ac:dyDescent="0.2">
      <c r="A463" s="20"/>
      <c r="B463" s="21"/>
      <c r="C463" s="35"/>
      <c r="D463" s="35"/>
      <c r="E463" s="36"/>
      <c r="F463" s="35"/>
      <c r="G463" s="35"/>
      <c r="H463" s="37"/>
      <c r="I463" s="37"/>
      <c r="J463" s="37"/>
      <c r="K463" s="37"/>
    </row>
    <row r="464" spans="1:11" x14ac:dyDescent="0.2">
      <c r="A464" s="20"/>
      <c r="B464" s="21"/>
      <c r="C464" s="35"/>
      <c r="D464" s="35"/>
      <c r="E464" s="36"/>
      <c r="F464" s="35"/>
      <c r="G464" s="35"/>
      <c r="H464" s="37"/>
      <c r="I464" s="37"/>
      <c r="J464" s="37"/>
      <c r="K464" s="37"/>
    </row>
    <row r="465" spans="1:11" ht="13.5" x14ac:dyDescent="0.2">
      <c r="A465" s="38"/>
      <c r="B465" s="21"/>
      <c r="C465" s="35"/>
      <c r="D465" s="35"/>
      <c r="E465" s="36"/>
      <c r="F465" s="35"/>
      <c r="G465" s="35"/>
      <c r="H465" s="37"/>
      <c r="I465" s="37"/>
      <c r="J465" s="37"/>
      <c r="K465" s="37"/>
    </row>
    <row r="466" spans="1:11" x14ac:dyDescent="0.2">
      <c r="A466" s="40"/>
      <c r="B466" s="21"/>
      <c r="C466" s="35"/>
      <c r="D466" s="35"/>
      <c r="E466" s="36"/>
      <c r="F466" s="35"/>
      <c r="G466" s="35"/>
      <c r="H466" s="37"/>
      <c r="I466" s="37"/>
      <c r="J466" s="37"/>
      <c r="K466" s="37"/>
    </row>
    <row r="467" spans="1:11" ht="13.5" x14ac:dyDescent="0.2">
      <c r="A467" s="38"/>
      <c r="B467" s="21"/>
      <c r="C467" s="35"/>
      <c r="D467" s="35"/>
      <c r="E467" s="36"/>
      <c r="F467" s="35"/>
      <c r="G467" s="35"/>
      <c r="H467" s="37"/>
      <c r="I467" s="37"/>
      <c r="J467" s="37"/>
      <c r="K467" s="37"/>
    </row>
    <row r="468" spans="1:11" ht="13.5" x14ac:dyDescent="0.2">
      <c r="A468" s="38"/>
      <c r="B468" s="21"/>
      <c r="C468" s="35"/>
      <c r="D468" s="35"/>
      <c r="E468" s="36"/>
      <c r="F468" s="35"/>
      <c r="G468" s="35"/>
      <c r="H468" s="37"/>
      <c r="I468" s="37"/>
      <c r="J468" s="37"/>
      <c r="K468" s="37"/>
    </row>
    <row r="469" spans="1:11" x14ac:dyDescent="0.2">
      <c r="A469" s="20"/>
      <c r="B469" s="21"/>
      <c r="C469" s="35"/>
      <c r="D469" s="35"/>
      <c r="E469" s="36"/>
      <c r="F469" s="35"/>
      <c r="G469" s="35"/>
      <c r="H469" s="37"/>
      <c r="I469" s="37"/>
      <c r="J469" s="37"/>
      <c r="K469" s="37"/>
    </row>
    <row r="470" spans="1:11" x14ac:dyDescent="0.2">
      <c r="A470" s="20"/>
      <c r="B470" s="21"/>
      <c r="C470" s="35"/>
      <c r="D470" s="35"/>
      <c r="E470" s="36"/>
      <c r="F470" s="35"/>
      <c r="G470" s="35"/>
      <c r="H470" s="37"/>
      <c r="I470" s="37"/>
      <c r="J470" s="37"/>
      <c r="K470" s="37"/>
    </row>
    <row r="471" spans="1:11" x14ac:dyDescent="0.2">
      <c r="A471" s="20"/>
      <c r="B471" s="21"/>
      <c r="C471" s="41"/>
      <c r="D471" s="41"/>
      <c r="E471" s="42"/>
      <c r="F471" s="41"/>
      <c r="G471" s="41"/>
      <c r="H471" s="19"/>
      <c r="I471" s="19"/>
      <c r="J471" s="19"/>
      <c r="K471" s="19"/>
    </row>
    <row r="472" spans="1:11" x14ac:dyDescent="0.2">
      <c r="A472" s="40"/>
      <c r="B472" s="21"/>
      <c r="C472" s="35"/>
      <c r="D472" s="35"/>
      <c r="E472" s="36"/>
      <c r="F472" s="35"/>
      <c r="G472" s="35"/>
      <c r="H472" s="37"/>
      <c r="I472" s="37"/>
      <c r="J472" s="37"/>
      <c r="K472" s="37"/>
    </row>
    <row r="473" spans="1:11" x14ac:dyDescent="0.2">
      <c r="A473" s="31"/>
      <c r="B473" s="21"/>
      <c r="C473" s="35"/>
      <c r="D473" s="35"/>
      <c r="E473" s="36"/>
      <c r="F473" s="35"/>
      <c r="G473" s="35"/>
      <c r="H473" s="18"/>
      <c r="I473" s="18"/>
      <c r="J473" s="18"/>
      <c r="K473" s="18"/>
    </row>
    <row r="474" spans="1:11" s="3" customFormat="1" ht="13.5" x14ac:dyDescent="0.2">
      <c r="A474" s="38"/>
      <c r="B474" s="39"/>
      <c r="C474" s="22"/>
      <c r="D474" s="22"/>
      <c r="E474" s="23"/>
      <c r="F474" s="22"/>
      <c r="G474" s="22"/>
      <c r="H474" s="18"/>
      <c r="I474" s="18"/>
      <c r="J474" s="18"/>
      <c r="K474" s="18"/>
    </row>
    <row r="475" spans="1:11" x14ac:dyDescent="0.2">
      <c r="A475" s="20"/>
      <c r="B475" s="21"/>
      <c r="C475" s="35"/>
      <c r="D475" s="35"/>
      <c r="E475" s="36"/>
      <c r="F475" s="35"/>
      <c r="G475" s="35"/>
      <c r="H475" s="37"/>
      <c r="I475" s="37"/>
      <c r="J475" s="37"/>
      <c r="K475" s="37"/>
    </row>
    <row r="476" spans="1:11" x14ac:dyDescent="0.2">
      <c r="A476" s="40"/>
      <c r="B476" s="21"/>
      <c r="C476" s="35"/>
      <c r="D476" s="35"/>
      <c r="E476" s="36"/>
      <c r="F476" s="35"/>
      <c r="G476" s="35"/>
      <c r="H476" s="37"/>
      <c r="I476" s="37"/>
      <c r="J476" s="37"/>
      <c r="K476" s="37"/>
    </row>
    <row r="477" spans="1:11" x14ac:dyDescent="0.2">
      <c r="A477" s="40"/>
      <c r="B477" s="21"/>
      <c r="C477" s="35"/>
      <c r="D477" s="35"/>
      <c r="E477" s="36"/>
      <c r="F477" s="35"/>
      <c r="G477" s="35"/>
      <c r="H477" s="37"/>
      <c r="I477" s="37"/>
      <c r="J477" s="37"/>
      <c r="K477" s="37"/>
    </row>
    <row r="478" spans="1:11" x14ac:dyDescent="0.2">
      <c r="A478" s="40"/>
      <c r="B478" s="21"/>
      <c r="C478" s="35"/>
      <c r="D478" s="35"/>
      <c r="E478" s="36"/>
      <c r="F478" s="35"/>
      <c r="G478" s="35"/>
      <c r="H478" s="37"/>
      <c r="I478" s="37"/>
      <c r="J478" s="37"/>
      <c r="K478" s="37"/>
    </row>
    <row r="479" spans="1:11" ht="13.5" x14ac:dyDescent="0.2">
      <c r="A479" s="38"/>
      <c r="B479" s="21"/>
      <c r="C479" s="35"/>
      <c r="D479" s="35"/>
      <c r="E479" s="36"/>
      <c r="F479" s="35"/>
      <c r="G479" s="35"/>
      <c r="H479" s="37"/>
      <c r="I479" s="37"/>
      <c r="J479" s="37"/>
      <c r="K479" s="37"/>
    </row>
    <row r="480" spans="1:11" x14ac:dyDescent="0.2">
      <c r="A480" s="40"/>
      <c r="B480" s="21"/>
      <c r="C480" s="35"/>
      <c r="D480" s="35"/>
      <c r="E480" s="36"/>
      <c r="F480" s="35"/>
      <c r="G480" s="35"/>
      <c r="H480" s="37"/>
      <c r="I480" s="37"/>
      <c r="J480" s="37"/>
      <c r="K480" s="37"/>
    </row>
    <row r="481" spans="1:11" x14ac:dyDescent="0.2">
      <c r="A481" s="31"/>
      <c r="B481" s="21"/>
      <c r="C481" s="35"/>
      <c r="D481" s="35"/>
      <c r="E481" s="36"/>
      <c r="F481" s="35"/>
      <c r="G481" s="35"/>
      <c r="H481" s="37"/>
      <c r="I481" s="37"/>
      <c r="J481" s="37"/>
      <c r="K481" s="37"/>
    </row>
    <row r="482" spans="1:11" x14ac:dyDescent="0.2">
      <c r="A482" s="40"/>
      <c r="B482" s="21"/>
      <c r="C482" s="35"/>
      <c r="D482" s="35"/>
      <c r="E482" s="36"/>
      <c r="F482" s="35"/>
      <c r="G482" s="35"/>
      <c r="H482" s="43"/>
      <c r="I482" s="43"/>
      <c r="J482" s="43"/>
      <c r="K482" s="43"/>
    </row>
    <row r="483" spans="1:11" x14ac:dyDescent="0.2">
      <c r="A483" s="40"/>
      <c r="B483" s="32"/>
      <c r="C483" s="41"/>
      <c r="D483" s="41"/>
      <c r="E483" s="42"/>
      <c r="F483" s="41"/>
      <c r="G483" s="41"/>
      <c r="H483" s="16"/>
      <c r="I483" s="16"/>
      <c r="J483" s="16"/>
      <c r="K483" s="16"/>
    </row>
    <row r="484" spans="1:11" ht="13.5" x14ac:dyDescent="0.2">
      <c r="A484" s="38"/>
      <c r="B484" s="21"/>
      <c r="C484" s="35"/>
      <c r="D484" s="35"/>
      <c r="E484" s="36"/>
      <c r="F484" s="35"/>
      <c r="G484" s="35"/>
      <c r="H484" s="37"/>
      <c r="I484" s="37"/>
      <c r="J484" s="37"/>
      <c r="K484" s="37"/>
    </row>
    <row r="485" spans="1:11" s="3" customFormat="1" x14ac:dyDescent="0.2">
      <c r="A485" s="31"/>
      <c r="B485" s="39"/>
      <c r="C485" s="22"/>
      <c r="D485" s="22"/>
      <c r="E485" s="23"/>
      <c r="F485" s="22"/>
      <c r="G485" s="22"/>
      <c r="H485" s="44"/>
      <c r="I485" s="44"/>
      <c r="J485" s="44"/>
      <c r="K485" s="44"/>
    </row>
    <row r="486" spans="1:11" ht="13.5" x14ac:dyDescent="0.2">
      <c r="A486" s="38"/>
      <c r="B486" s="21"/>
      <c r="C486" s="35"/>
      <c r="D486" s="35"/>
      <c r="E486" s="36"/>
      <c r="F486" s="35"/>
      <c r="G486" s="35"/>
      <c r="H486" s="11"/>
      <c r="I486" s="11"/>
      <c r="J486" s="11"/>
      <c r="K486" s="11"/>
    </row>
    <row r="487" spans="1:11" s="3" customFormat="1" x14ac:dyDescent="0.2">
      <c r="A487" s="31"/>
      <c r="B487" s="39"/>
      <c r="C487" s="22"/>
      <c r="D487" s="22"/>
      <c r="E487" s="23"/>
      <c r="F487" s="22"/>
      <c r="G487" s="22"/>
      <c r="H487" s="44"/>
      <c r="I487" s="44"/>
      <c r="J487" s="44"/>
      <c r="K487" s="44"/>
    </row>
    <row r="488" spans="1:11" x14ac:dyDescent="0.2">
      <c r="A488" s="40"/>
      <c r="B488" s="21"/>
      <c r="C488" s="35"/>
      <c r="D488" s="35"/>
      <c r="E488" s="36"/>
      <c r="F488" s="35"/>
      <c r="G488" s="35"/>
      <c r="H488" s="11"/>
      <c r="I488" s="11"/>
      <c r="J488" s="11"/>
      <c r="K488" s="11"/>
    </row>
    <row r="489" spans="1:11" s="3" customFormat="1" x14ac:dyDescent="0.2">
      <c r="A489" s="31"/>
      <c r="B489" s="39"/>
      <c r="C489" s="22"/>
      <c r="D489" s="22"/>
      <c r="E489" s="23"/>
      <c r="F489" s="22"/>
      <c r="G489" s="22"/>
      <c r="H489" s="44"/>
      <c r="I489" s="44"/>
      <c r="J489" s="44"/>
      <c r="K489" s="44"/>
    </row>
    <row r="490" spans="1:11" s="3" customFormat="1" ht="13.5" x14ac:dyDescent="0.2">
      <c r="A490" s="38"/>
      <c r="B490" s="39"/>
      <c r="C490" s="22"/>
      <c r="D490" s="22"/>
      <c r="E490" s="23"/>
      <c r="F490" s="22"/>
      <c r="G490" s="22"/>
      <c r="H490" s="44"/>
      <c r="I490" s="44"/>
      <c r="J490" s="44"/>
      <c r="K490" s="44"/>
    </row>
    <row r="491" spans="1:11" s="3" customFormat="1" x14ac:dyDescent="0.2">
      <c r="A491" s="31"/>
      <c r="B491" s="39"/>
      <c r="C491" s="22"/>
      <c r="D491" s="22"/>
      <c r="E491" s="23"/>
      <c r="F491" s="22"/>
      <c r="G491" s="22"/>
      <c r="H491" s="44"/>
      <c r="I491" s="44"/>
      <c r="J491" s="44"/>
      <c r="K491" s="44"/>
    </row>
    <row r="492" spans="1:11" s="3" customFormat="1" ht="13.5" x14ac:dyDescent="0.2">
      <c r="A492" s="38"/>
      <c r="B492" s="39"/>
      <c r="C492" s="22"/>
      <c r="D492" s="22"/>
      <c r="E492" s="23"/>
      <c r="F492" s="22"/>
      <c r="G492" s="22"/>
      <c r="H492" s="44"/>
      <c r="I492" s="44"/>
      <c r="J492" s="44"/>
      <c r="K492" s="44"/>
    </row>
    <row r="493" spans="1:11" x14ac:dyDescent="0.2">
      <c r="A493" s="31"/>
      <c r="B493" s="21"/>
      <c r="C493" s="35"/>
      <c r="D493" s="35"/>
      <c r="E493" s="36"/>
      <c r="F493" s="35"/>
      <c r="G493" s="35"/>
      <c r="H493" s="45"/>
      <c r="I493" s="45"/>
      <c r="J493" s="45"/>
      <c r="K493" s="45"/>
    </row>
    <row r="494" spans="1:11" x14ac:dyDescent="0.2">
      <c r="A494" s="31"/>
      <c r="B494" s="32"/>
      <c r="C494" s="32"/>
      <c r="D494" s="32"/>
      <c r="E494" s="33"/>
      <c r="F494" s="32"/>
      <c r="G494" s="32"/>
      <c r="H494" s="24"/>
      <c r="I494" s="24"/>
      <c r="J494" s="24"/>
      <c r="K494" s="24"/>
    </row>
    <row r="495" spans="1:11" x14ac:dyDescent="0.2">
      <c r="A495" s="31"/>
      <c r="B495" s="32"/>
      <c r="C495" s="32"/>
      <c r="D495" s="32"/>
      <c r="E495" s="33"/>
      <c r="F495" s="32"/>
      <c r="G495" s="32"/>
      <c r="H495" s="24"/>
      <c r="I495" s="24"/>
      <c r="J495" s="24"/>
      <c r="K495" s="24"/>
    </row>
    <row r="496" spans="1:11" ht="13.5" x14ac:dyDescent="0.2">
      <c r="A496" s="38"/>
      <c r="B496" s="21"/>
      <c r="C496" s="32"/>
      <c r="D496" s="32"/>
      <c r="E496" s="33"/>
      <c r="F496" s="32"/>
      <c r="G496" s="32"/>
      <c r="H496" s="24"/>
      <c r="I496" s="24"/>
      <c r="J496" s="24"/>
      <c r="K496" s="24"/>
    </row>
    <row r="497" spans="1:11" s="3" customFormat="1" x14ac:dyDescent="0.2">
      <c r="A497" s="31"/>
      <c r="B497" s="39"/>
      <c r="C497" s="46"/>
      <c r="D497" s="46"/>
      <c r="E497" s="47"/>
      <c r="F497" s="46"/>
      <c r="G497" s="46"/>
      <c r="H497" s="25"/>
      <c r="I497" s="25"/>
      <c r="J497" s="25"/>
      <c r="K497" s="25"/>
    </row>
    <row r="498" spans="1:11" x14ac:dyDescent="0.2">
      <c r="A498" s="40"/>
      <c r="B498" s="21"/>
      <c r="C498" s="32"/>
      <c r="D498" s="32"/>
      <c r="E498" s="33"/>
      <c r="F498" s="32"/>
      <c r="G498" s="32"/>
      <c r="H498" s="11"/>
      <c r="I498" s="11"/>
      <c r="J498" s="11"/>
      <c r="K498" s="11"/>
    </row>
    <row r="499" spans="1:11" s="3" customFormat="1" x14ac:dyDescent="0.2">
      <c r="A499" s="31"/>
      <c r="B499" s="39"/>
      <c r="C499" s="46"/>
      <c r="D499" s="46"/>
      <c r="E499" s="47"/>
      <c r="F499" s="46"/>
      <c r="G499" s="46"/>
      <c r="H499" s="25"/>
      <c r="I499" s="25"/>
      <c r="J499" s="25"/>
      <c r="K499" s="25"/>
    </row>
    <row r="500" spans="1:11" x14ac:dyDescent="0.2">
      <c r="A500" s="40"/>
      <c r="B500" s="21"/>
      <c r="C500" s="32"/>
      <c r="D500" s="32"/>
      <c r="E500" s="33"/>
      <c r="F500" s="32"/>
      <c r="G500" s="32"/>
      <c r="H500" s="11"/>
      <c r="I500" s="11"/>
      <c r="J500" s="11"/>
      <c r="K500" s="11"/>
    </row>
    <row r="501" spans="1:11" x14ac:dyDescent="0.2">
      <c r="A501" s="31"/>
      <c r="B501" s="21"/>
      <c r="C501" s="32"/>
      <c r="D501" s="32"/>
      <c r="E501" s="33"/>
      <c r="F501" s="32"/>
      <c r="G501" s="32"/>
      <c r="H501" s="24"/>
      <c r="I501" s="24"/>
      <c r="J501" s="24"/>
      <c r="K501" s="24"/>
    </row>
    <row r="502" spans="1:11" x14ac:dyDescent="0.2">
      <c r="A502" s="31"/>
      <c r="B502" s="32"/>
      <c r="C502" s="32"/>
      <c r="D502" s="32"/>
      <c r="E502" s="33"/>
      <c r="F502" s="32"/>
      <c r="G502" s="32"/>
      <c r="H502" s="25"/>
      <c r="I502" s="25"/>
      <c r="J502" s="25"/>
      <c r="K502" s="25"/>
    </row>
    <row r="503" spans="1:11" x14ac:dyDescent="0.2">
      <c r="A503" s="40"/>
      <c r="B503" s="32"/>
      <c r="C503" s="32"/>
      <c r="D503" s="32"/>
      <c r="E503" s="33"/>
      <c r="F503" s="32"/>
      <c r="G503" s="32"/>
      <c r="H503" s="25"/>
      <c r="I503" s="25"/>
      <c r="J503" s="25"/>
      <c r="K503" s="25"/>
    </row>
    <row r="504" spans="1:11" ht="13.5" x14ac:dyDescent="0.2">
      <c r="A504" s="38"/>
      <c r="B504" s="32"/>
      <c r="C504" s="32"/>
      <c r="D504" s="32"/>
      <c r="E504" s="33"/>
      <c r="F504" s="32"/>
      <c r="G504" s="32"/>
      <c r="H504" s="25"/>
      <c r="I504" s="25"/>
      <c r="J504" s="25"/>
      <c r="K504" s="25"/>
    </row>
    <row r="505" spans="1:11" s="3" customFormat="1" x14ac:dyDescent="0.2">
      <c r="A505" s="40"/>
      <c r="B505" s="46"/>
      <c r="C505" s="46"/>
      <c r="D505" s="46"/>
      <c r="E505" s="47"/>
      <c r="F505" s="46"/>
      <c r="G505" s="46"/>
      <c r="H505" s="25"/>
      <c r="I505" s="25"/>
      <c r="J505" s="25"/>
      <c r="K505" s="25"/>
    </row>
    <row r="506" spans="1:11" x14ac:dyDescent="0.2">
      <c r="A506" s="31"/>
      <c r="B506" s="32"/>
      <c r="C506" s="32"/>
      <c r="D506" s="32"/>
      <c r="E506" s="33"/>
      <c r="F506" s="32"/>
      <c r="G506" s="32"/>
      <c r="H506" s="11"/>
      <c r="I506" s="11"/>
      <c r="J506" s="11"/>
      <c r="K506" s="11"/>
    </row>
    <row r="507" spans="1:11" x14ac:dyDescent="0.2">
      <c r="A507" s="40"/>
      <c r="B507" s="21"/>
      <c r="C507" s="32"/>
      <c r="D507" s="32"/>
      <c r="E507" s="33"/>
      <c r="F507" s="32"/>
      <c r="G507" s="32"/>
      <c r="H507" s="24"/>
      <c r="I507" s="24"/>
      <c r="J507" s="24"/>
      <c r="K507" s="24"/>
    </row>
    <row r="508" spans="1:11" x14ac:dyDescent="0.2">
      <c r="A508" s="40"/>
      <c r="B508" s="21"/>
      <c r="C508" s="32"/>
      <c r="D508" s="32"/>
      <c r="E508" s="33"/>
      <c r="F508" s="32"/>
      <c r="G508" s="32"/>
      <c r="H508" s="24"/>
      <c r="I508" s="24"/>
      <c r="J508" s="24"/>
      <c r="K508" s="24"/>
    </row>
    <row r="509" spans="1:11" ht="13.5" x14ac:dyDescent="0.2">
      <c r="A509" s="38"/>
      <c r="B509" s="21"/>
      <c r="C509" s="32"/>
      <c r="D509" s="32"/>
      <c r="E509" s="33"/>
      <c r="F509" s="32"/>
      <c r="G509" s="32"/>
      <c r="H509" s="24"/>
      <c r="I509" s="24"/>
      <c r="J509" s="24"/>
      <c r="K509" s="24"/>
    </row>
    <row r="510" spans="1:11" x14ac:dyDescent="0.2">
      <c r="A510" s="31"/>
      <c r="B510" s="21"/>
      <c r="C510" s="32"/>
      <c r="D510" s="32"/>
      <c r="E510" s="33"/>
      <c r="F510" s="32"/>
      <c r="G510" s="32"/>
      <c r="H510" s="24"/>
      <c r="I510" s="24"/>
      <c r="J510" s="24"/>
      <c r="K510" s="24"/>
    </row>
    <row r="511" spans="1:11" ht="13.5" x14ac:dyDescent="0.2">
      <c r="A511" s="38"/>
      <c r="B511" s="21"/>
      <c r="C511" s="32"/>
      <c r="D511" s="32"/>
      <c r="E511" s="33"/>
      <c r="F511" s="32"/>
      <c r="G511" s="32"/>
      <c r="H511" s="24"/>
      <c r="I511" s="24"/>
      <c r="J511" s="24"/>
      <c r="K511" s="24"/>
    </row>
    <row r="512" spans="1:11" x14ac:dyDescent="0.2">
      <c r="A512" s="31"/>
      <c r="B512" s="21"/>
      <c r="C512" s="32"/>
      <c r="D512" s="32"/>
      <c r="E512" s="33"/>
      <c r="F512" s="32"/>
      <c r="G512" s="32"/>
      <c r="H512" s="48"/>
      <c r="I512" s="48"/>
      <c r="J512" s="48"/>
      <c r="K512" s="48"/>
    </row>
    <row r="513" spans="1:11" x14ac:dyDescent="0.2">
      <c r="A513" s="40"/>
      <c r="B513" s="21"/>
      <c r="C513" s="32"/>
      <c r="D513" s="32"/>
      <c r="E513" s="33"/>
      <c r="F513" s="32"/>
      <c r="G513" s="32"/>
      <c r="H513" s="24"/>
      <c r="I513" s="24"/>
      <c r="J513" s="24"/>
      <c r="K513" s="24"/>
    </row>
    <row r="514" spans="1:11" x14ac:dyDescent="0.2">
      <c r="A514" s="31"/>
      <c r="B514" s="32"/>
      <c r="C514" s="32"/>
      <c r="D514" s="32"/>
      <c r="E514" s="33"/>
      <c r="F514" s="32"/>
      <c r="G514" s="32"/>
      <c r="H514" s="48"/>
      <c r="I514" s="48"/>
      <c r="J514" s="48"/>
      <c r="K514" s="48"/>
    </row>
    <row r="515" spans="1:11" ht="13.5" x14ac:dyDescent="0.2">
      <c r="A515" s="38"/>
      <c r="B515" s="21"/>
      <c r="C515" s="32"/>
      <c r="D515" s="32"/>
      <c r="E515" s="33"/>
      <c r="F515" s="32"/>
      <c r="G515" s="32"/>
      <c r="H515" s="24"/>
      <c r="I515" s="24"/>
      <c r="J515" s="24"/>
      <c r="K515" s="24"/>
    </row>
    <row r="516" spans="1:11" x14ac:dyDescent="0.2">
      <c r="A516" s="31"/>
      <c r="B516" s="32"/>
      <c r="C516" s="32"/>
      <c r="D516" s="32"/>
      <c r="E516" s="33"/>
      <c r="F516" s="32"/>
      <c r="G516" s="32"/>
      <c r="H516" s="48"/>
      <c r="I516" s="48"/>
      <c r="J516" s="48"/>
      <c r="K516" s="48"/>
    </row>
    <row r="517" spans="1:11" ht="13.5" x14ac:dyDescent="0.2">
      <c r="A517" s="38"/>
      <c r="B517" s="21"/>
      <c r="C517" s="32"/>
      <c r="D517" s="32"/>
      <c r="E517" s="33"/>
      <c r="F517" s="32"/>
      <c r="G517" s="32"/>
      <c r="H517" s="24"/>
      <c r="I517" s="24"/>
      <c r="J517" s="24"/>
      <c r="K517" s="24"/>
    </row>
    <row r="518" spans="1:11" x14ac:dyDescent="0.2">
      <c r="A518" s="31"/>
      <c r="B518" s="32"/>
      <c r="C518" s="32"/>
      <c r="D518" s="32"/>
      <c r="E518" s="33"/>
      <c r="F518" s="32"/>
      <c r="G518" s="32"/>
      <c r="H518" s="48"/>
      <c r="I518" s="48"/>
      <c r="J518" s="48"/>
      <c r="K518" s="48"/>
    </row>
    <row r="519" spans="1:11" x14ac:dyDescent="0.2">
      <c r="A519" s="31"/>
      <c r="B519" s="21"/>
      <c r="C519" s="32"/>
      <c r="D519" s="32"/>
      <c r="E519" s="33"/>
      <c r="F519" s="32"/>
      <c r="G519" s="32"/>
      <c r="H519" s="24"/>
      <c r="I519" s="24"/>
      <c r="J519" s="24"/>
      <c r="K519" s="24"/>
    </row>
    <row r="520" spans="1:11" x14ac:dyDescent="0.2">
      <c r="A520" s="31"/>
      <c r="B520" s="32"/>
      <c r="C520" s="32"/>
      <c r="D520" s="32"/>
      <c r="E520" s="33"/>
      <c r="F520" s="32"/>
      <c r="G520" s="32"/>
      <c r="H520" s="48"/>
      <c r="I520" s="48"/>
      <c r="J520" s="48"/>
      <c r="K520" s="48"/>
    </row>
    <row r="521" spans="1:11" ht="13.5" x14ac:dyDescent="0.2">
      <c r="A521" s="38"/>
      <c r="B521" s="21"/>
      <c r="C521" s="32"/>
      <c r="D521" s="32"/>
      <c r="E521" s="33"/>
      <c r="F521" s="32"/>
      <c r="G521" s="32"/>
      <c r="H521" s="24"/>
      <c r="I521" s="24"/>
      <c r="J521" s="24"/>
      <c r="K521" s="24"/>
    </row>
    <row r="522" spans="1:11" x14ac:dyDescent="0.2">
      <c r="A522" s="31"/>
      <c r="B522" s="32"/>
      <c r="C522" s="32"/>
      <c r="D522" s="32"/>
      <c r="E522" s="33"/>
      <c r="F522" s="32"/>
      <c r="G522" s="32"/>
      <c r="H522" s="48"/>
      <c r="I522" s="48"/>
      <c r="J522" s="48"/>
      <c r="K522" s="48"/>
    </row>
    <row r="523" spans="1:11" x14ac:dyDescent="0.2">
      <c r="A523" s="40"/>
      <c r="B523" s="21"/>
      <c r="C523" s="32"/>
      <c r="D523" s="32"/>
      <c r="E523" s="33"/>
      <c r="F523" s="32"/>
      <c r="G523" s="32"/>
      <c r="H523" s="24"/>
      <c r="I523" s="24"/>
      <c r="J523" s="24"/>
      <c r="K523" s="24"/>
    </row>
    <row r="524" spans="1:11" x14ac:dyDescent="0.2">
      <c r="A524" s="31"/>
      <c r="B524" s="21"/>
      <c r="C524" s="32"/>
      <c r="D524" s="32"/>
      <c r="E524" s="33"/>
      <c r="F524" s="32"/>
      <c r="G524" s="32"/>
      <c r="H524" s="48"/>
      <c r="I524" s="48"/>
      <c r="J524" s="48"/>
      <c r="K524" s="48"/>
    </row>
    <row r="525" spans="1:11" x14ac:dyDescent="0.2">
      <c r="A525" s="40"/>
      <c r="B525" s="21"/>
      <c r="C525" s="32"/>
      <c r="D525" s="32"/>
      <c r="E525" s="33"/>
      <c r="F525" s="32"/>
      <c r="G525" s="32"/>
      <c r="H525" s="24"/>
      <c r="I525" s="24"/>
      <c r="J525" s="24"/>
      <c r="K525" s="24"/>
    </row>
    <row r="526" spans="1:11" x14ac:dyDescent="0.2">
      <c r="A526" s="31"/>
      <c r="B526" s="21"/>
      <c r="C526" s="32"/>
      <c r="D526" s="32"/>
      <c r="E526" s="33"/>
      <c r="F526" s="32"/>
      <c r="G526" s="32"/>
      <c r="H526" s="48"/>
      <c r="I526" s="48"/>
      <c r="J526" s="48"/>
      <c r="K526" s="48"/>
    </row>
    <row r="527" spans="1:11" x14ac:dyDescent="0.2">
      <c r="A527" s="31"/>
      <c r="B527" s="21"/>
      <c r="C527" s="32"/>
      <c r="D527" s="32"/>
      <c r="E527" s="33"/>
      <c r="F527" s="32"/>
      <c r="G527" s="32"/>
      <c r="H527" s="24"/>
      <c r="I527" s="24"/>
      <c r="J527" s="24"/>
      <c r="K527" s="24"/>
    </row>
    <row r="528" spans="1:11" x14ac:dyDescent="0.2">
      <c r="A528" s="40"/>
      <c r="B528" s="21"/>
      <c r="C528" s="32"/>
      <c r="D528" s="32"/>
      <c r="E528" s="33"/>
      <c r="F528" s="32"/>
      <c r="G528" s="32"/>
      <c r="H528" s="24"/>
      <c r="I528" s="24"/>
      <c r="J528" s="24"/>
      <c r="K528" s="24"/>
    </row>
    <row r="529" spans="1:11" x14ac:dyDescent="0.2">
      <c r="A529" s="20"/>
      <c r="B529" s="21"/>
      <c r="C529" s="32"/>
      <c r="D529" s="32"/>
      <c r="E529" s="33"/>
      <c r="F529" s="32"/>
      <c r="G529" s="32"/>
      <c r="H529" s="24"/>
      <c r="I529" s="24"/>
      <c r="J529" s="24"/>
      <c r="K529" s="24"/>
    </row>
    <row r="530" spans="1:11" x14ac:dyDescent="0.2">
      <c r="A530" s="20"/>
      <c r="B530" s="21"/>
      <c r="C530" s="32"/>
      <c r="D530" s="32"/>
      <c r="E530" s="33"/>
      <c r="F530" s="32"/>
      <c r="G530" s="32"/>
      <c r="H530" s="24"/>
      <c r="I530" s="24"/>
      <c r="J530" s="24"/>
      <c r="K530" s="24"/>
    </row>
    <row r="531" spans="1:11" x14ac:dyDescent="0.2">
      <c r="A531" s="34"/>
      <c r="B531" s="21"/>
      <c r="C531" s="32"/>
      <c r="D531" s="32"/>
      <c r="E531" s="33"/>
      <c r="F531" s="32"/>
      <c r="G531" s="32"/>
      <c r="H531" s="24"/>
      <c r="I531" s="24"/>
      <c r="J531" s="24"/>
      <c r="K531" s="24"/>
    </row>
    <row r="532" spans="1:11" x14ac:dyDescent="0.2">
      <c r="A532" s="34"/>
      <c r="B532" s="21"/>
      <c r="C532" s="32"/>
      <c r="D532" s="32"/>
      <c r="E532" s="33"/>
      <c r="F532" s="32"/>
      <c r="G532" s="32"/>
      <c r="H532" s="24"/>
      <c r="I532" s="24"/>
      <c r="J532" s="24"/>
      <c r="K532" s="24"/>
    </row>
    <row r="533" spans="1:11" x14ac:dyDescent="0.2">
      <c r="A533" s="20"/>
      <c r="B533" s="21"/>
      <c r="C533" s="32"/>
      <c r="D533" s="32"/>
      <c r="E533" s="33"/>
      <c r="F533" s="32"/>
      <c r="G533" s="32"/>
      <c r="H533" s="24"/>
      <c r="I533" s="24"/>
      <c r="J533" s="24"/>
      <c r="K533" s="24"/>
    </row>
    <row r="534" spans="1:11" x14ac:dyDescent="0.2">
      <c r="A534" s="34"/>
      <c r="B534" s="21"/>
      <c r="C534" s="32"/>
      <c r="D534" s="32"/>
      <c r="E534" s="33"/>
      <c r="F534" s="32"/>
      <c r="G534" s="32"/>
      <c r="H534" s="24"/>
      <c r="I534" s="24"/>
      <c r="J534" s="24"/>
      <c r="K534" s="24"/>
    </row>
    <row r="535" spans="1:11" x14ac:dyDescent="0.2">
      <c r="A535" s="34"/>
      <c r="B535" s="21"/>
      <c r="C535" s="32"/>
      <c r="D535" s="32"/>
      <c r="E535" s="33"/>
      <c r="F535" s="32"/>
      <c r="G535" s="32"/>
      <c r="H535" s="24"/>
      <c r="I535" s="24"/>
      <c r="J535" s="24"/>
      <c r="K535" s="24"/>
    </row>
    <row r="536" spans="1:11" x14ac:dyDescent="0.2">
      <c r="A536" s="49"/>
      <c r="B536" s="21"/>
      <c r="C536" s="32"/>
      <c r="D536" s="32"/>
      <c r="E536" s="33"/>
      <c r="F536" s="32"/>
      <c r="G536" s="32"/>
      <c r="H536" s="24"/>
      <c r="I536" s="24"/>
      <c r="J536" s="24"/>
      <c r="K536" s="24"/>
    </row>
    <row r="537" spans="1:11" x14ac:dyDescent="0.2">
      <c r="A537" s="34"/>
      <c r="B537" s="21"/>
      <c r="C537" s="32"/>
      <c r="D537" s="32"/>
      <c r="E537" s="33"/>
      <c r="F537" s="32"/>
      <c r="G537" s="32"/>
      <c r="H537" s="24"/>
      <c r="I537" s="24"/>
      <c r="J537" s="24"/>
      <c r="K537" s="24"/>
    </row>
    <row r="538" spans="1:11" x14ac:dyDescent="0.2">
      <c r="A538" s="34"/>
      <c r="B538" s="21"/>
      <c r="C538" s="32"/>
      <c r="D538" s="32"/>
      <c r="E538" s="33"/>
      <c r="F538" s="32"/>
      <c r="G538" s="32"/>
      <c r="H538" s="24"/>
      <c r="I538" s="24"/>
      <c r="J538" s="24"/>
      <c r="K538" s="24"/>
    </row>
    <row r="539" spans="1:11" x14ac:dyDescent="0.2">
      <c r="A539" s="49"/>
      <c r="B539" s="21"/>
      <c r="C539" s="32"/>
      <c r="D539" s="32"/>
      <c r="E539" s="33"/>
      <c r="F539" s="32"/>
      <c r="G539" s="32"/>
      <c r="H539" s="24"/>
      <c r="I539" s="24"/>
      <c r="J539" s="24"/>
      <c r="K539" s="24"/>
    </row>
    <row r="540" spans="1:11" x14ac:dyDescent="0.2">
      <c r="A540" s="34"/>
      <c r="B540" s="21"/>
      <c r="C540" s="32"/>
      <c r="D540" s="32"/>
      <c r="E540" s="33"/>
      <c r="F540" s="32"/>
      <c r="G540" s="32"/>
      <c r="H540" s="24"/>
      <c r="I540" s="24"/>
      <c r="J540" s="24"/>
      <c r="K540" s="24"/>
    </row>
    <row r="541" spans="1:11" x14ac:dyDescent="0.2">
      <c r="A541" s="34"/>
      <c r="B541" s="21"/>
      <c r="C541" s="32"/>
      <c r="D541" s="32"/>
      <c r="E541" s="33"/>
      <c r="F541" s="32"/>
      <c r="G541" s="32"/>
      <c r="H541" s="24"/>
      <c r="I541" s="24"/>
      <c r="J541" s="24"/>
      <c r="K541" s="24"/>
    </row>
    <row r="542" spans="1:11" x14ac:dyDescent="0.2">
      <c r="A542" s="20"/>
      <c r="B542" s="21"/>
      <c r="C542" s="32"/>
      <c r="D542" s="32"/>
      <c r="E542" s="33"/>
      <c r="F542" s="32"/>
      <c r="G542" s="32"/>
      <c r="H542" s="24"/>
      <c r="I542" s="24"/>
      <c r="J542" s="24"/>
      <c r="K542" s="24"/>
    </row>
    <row r="543" spans="1:11" x14ac:dyDescent="0.2">
      <c r="A543" s="34"/>
      <c r="B543" s="21"/>
      <c r="C543" s="32"/>
      <c r="D543" s="32"/>
      <c r="E543" s="33"/>
      <c r="F543" s="32"/>
      <c r="G543" s="32"/>
      <c r="H543" s="24"/>
      <c r="I543" s="24"/>
      <c r="J543" s="24"/>
      <c r="K543" s="24"/>
    </row>
    <row r="544" spans="1:11" x14ac:dyDescent="0.2">
      <c r="A544" s="34"/>
      <c r="B544" s="21"/>
      <c r="C544" s="32"/>
      <c r="D544" s="32"/>
      <c r="E544" s="33"/>
      <c r="F544" s="32"/>
      <c r="G544" s="32"/>
      <c r="H544" s="24"/>
      <c r="I544" s="24"/>
      <c r="J544" s="24"/>
      <c r="K544" s="24"/>
    </row>
    <row r="545" spans="1:11" x14ac:dyDescent="0.2">
      <c r="A545" s="20"/>
      <c r="B545" s="21"/>
      <c r="C545" s="32"/>
      <c r="D545" s="32"/>
      <c r="E545" s="33"/>
      <c r="F545" s="32"/>
      <c r="G545" s="32"/>
      <c r="H545" s="24"/>
      <c r="I545" s="24"/>
      <c r="J545" s="24"/>
      <c r="K545" s="24"/>
    </row>
    <row r="546" spans="1:11" x14ac:dyDescent="0.2">
      <c r="A546" s="34"/>
      <c r="B546" s="21"/>
      <c r="C546" s="32"/>
      <c r="D546" s="32"/>
      <c r="E546" s="33"/>
      <c r="F546" s="32"/>
      <c r="G546" s="32"/>
      <c r="H546" s="24"/>
      <c r="I546" s="24"/>
      <c r="J546" s="24"/>
      <c r="K546" s="24"/>
    </row>
    <row r="547" spans="1:11" x14ac:dyDescent="0.2">
      <c r="A547" s="34"/>
      <c r="B547" s="21"/>
      <c r="C547" s="32"/>
      <c r="D547" s="32"/>
      <c r="E547" s="33"/>
      <c r="F547" s="32"/>
      <c r="G547" s="32"/>
      <c r="H547" s="24"/>
      <c r="I547" s="24"/>
      <c r="J547" s="24"/>
      <c r="K547" s="24"/>
    </row>
    <row r="548" spans="1:11" x14ac:dyDescent="0.2">
      <c r="A548" s="34"/>
      <c r="B548" s="21"/>
      <c r="C548" s="32"/>
      <c r="D548" s="32"/>
      <c r="E548" s="33"/>
      <c r="F548" s="32"/>
      <c r="G548" s="32"/>
      <c r="H548" s="24"/>
      <c r="I548" s="24"/>
      <c r="J548" s="24"/>
      <c r="K548" s="24"/>
    </row>
    <row r="549" spans="1:11" x14ac:dyDescent="0.2">
      <c r="A549" s="4"/>
      <c r="B549" s="5"/>
      <c r="C549" s="5"/>
      <c r="D549" s="5"/>
      <c r="E549" s="6"/>
      <c r="F549" s="5"/>
      <c r="G549" s="5"/>
      <c r="H549" s="7"/>
      <c r="I549" s="7"/>
      <c r="J549" s="7"/>
      <c r="K549" s="7"/>
    </row>
    <row r="550" spans="1:11" x14ac:dyDescent="0.2">
      <c r="A550" s="8"/>
      <c r="B550" s="5"/>
      <c r="C550" s="5"/>
      <c r="D550" s="5"/>
      <c r="E550" s="6"/>
      <c r="F550" s="5"/>
      <c r="G550" s="5"/>
      <c r="H550" s="7"/>
      <c r="I550" s="7"/>
      <c r="J550" s="7"/>
      <c r="K550" s="7"/>
    </row>
    <row r="551" spans="1:11" x14ac:dyDescent="0.2">
      <c r="A551" s="4"/>
      <c r="B551" s="5"/>
      <c r="C551" s="5"/>
      <c r="D551" s="5"/>
      <c r="E551" s="6"/>
      <c r="F551" s="5"/>
      <c r="G551" s="5"/>
      <c r="H551" s="7"/>
      <c r="I551" s="7"/>
      <c r="J551" s="7"/>
      <c r="K551" s="7"/>
    </row>
    <row r="552" spans="1:11" x14ac:dyDescent="0.2">
      <c r="A552" s="26"/>
      <c r="B552" s="5"/>
      <c r="C552" s="5"/>
      <c r="D552" s="5"/>
      <c r="E552" s="6"/>
      <c r="F552" s="5"/>
      <c r="G552" s="5"/>
      <c r="H552" s="7"/>
      <c r="I552" s="7"/>
      <c r="J552" s="7"/>
      <c r="K552" s="7"/>
    </row>
    <row r="553" spans="1:11" x14ac:dyDescent="0.2">
      <c r="A553" s="8"/>
      <c r="B553" s="5"/>
      <c r="C553" s="5"/>
      <c r="D553" s="5"/>
      <c r="E553" s="6"/>
      <c r="F553" s="5"/>
      <c r="G553" s="5"/>
      <c r="H553" s="7"/>
      <c r="I553" s="7"/>
      <c r="J553" s="7"/>
      <c r="K553" s="7"/>
    </row>
    <row r="554" spans="1:11" x14ac:dyDescent="0.2">
      <c r="A554" s="8"/>
      <c r="B554" s="5"/>
      <c r="C554" s="5"/>
      <c r="D554" s="5"/>
      <c r="E554" s="6"/>
      <c r="F554" s="5"/>
      <c r="G554" s="5"/>
      <c r="H554" s="7"/>
      <c r="I554" s="7"/>
      <c r="J554" s="7"/>
      <c r="K554" s="7"/>
    </row>
    <row r="555" spans="1:11" ht="13.5" x14ac:dyDescent="0.25">
      <c r="A555" s="27"/>
      <c r="B555" s="5"/>
      <c r="C555" s="5"/>
      <c r="D555" s="5"/>
      <c r="E555" s="6"/>
      <c r="F555" s="5"/>
      <c r="G555" s="5"/>
      <c r="H555" s="7"/>
      <c r="I555" s="7"/>
      <c r="J555" s="7"/>
      <c r="K555" s="7"/>
    </row>
    <row r="556" spans="1:11" x14ac:dyDescent="0.2">
      <c r="A556" s="26"/>
      <c r="B556" s="5"/>
      <c r="C556" s="5"/>
      <c r="D556" s="5"/>
      <c r="E556" s="6"/>
      <c r="F556" s="5"/>
      <c r="G556" s="5"/>
      <c r="H556" s="7"/>
      <c r="I556" s="7"/>
      <c r="J556" s="7"/>
      <c r="K556" s="7"/>
    </row>
    <row r="557" spans="1:11" x14ac:dyDescent="0.2">
      <c r="A557" s="28"/>
      <c r="B557" s="5"/>
      <c r="C557" s="5"/>
      <c r="D557" s="5"/>
      <c r="E557" s="6"/>
      <c r="F557" s="5"/>
      <c r="G557" s="5"/>
      <c r="H557" s="7"/>
      <c r="I557" s="7"/>
      <c r="J557" s="7"/>
      <c r="K557" s="7"/>
    </row>
    <row r="558" spans="1:11" x14ac:dyDescent="0.2">
      <c r="A558" s="116"/>
      <c r="B558" s="112"/>
      <c r="C558" s="112"/>
      <c r="D558" s="112"/>
      <c r="E558" s="112"/>
      <c r="F558" s="112"/>
      <c r="G558" s="112"/>
      <c r="H558" s="9"/>
      <c r="I558" s="9"/>
      <c r="J558" s="9"/>
      <c r="K558" s="9"/>
    </row>
    <row r="559" spans="1:11" x14ac:dyDescent="0.2">
      <c r="A559" s="29"/>
      <c r="B559" s="5"/>
      <c r="C559" s="5"/>
      <c r="D559" s="5"/>
      <c r="E559" s="6"/>
      <c r="F559" s="5"/>
      <c r="G559" s="5"/>
      <c r="H559" s="7"/>
      <c r="I559" s="7"/>
      <c r="J559" s="7"/>
      <c r="K559" s="7"/>
    </row>
    <row r="560" spans="1:11" x14ac:dyDescent="0.2">
      <c r="A560" s="111"/>
      <c r="B560" s="112"/>
      <c r="C560" s="112"/>
      <c r="D560" s="112"/>
      <c r="E560" s="112"/>
      <c r="F560" s="112"/>
      <c r="G560" s="112"/>
      <c r="H560" s="9"/>
      <c r="I560" s="9"/>
      <c r="J560" s="9"/>
      <c r="K560" s="9"/>
    </row>
    <row r="561" spans="1:11" s="13" customFormat="1" x14ac:dyDescent="0.2">
      <c r="A561" s="30"/>
      <c r="B561" s="10"/>
      <c r="C561" s="10"/>
      <c r="D561" s="10"/>
      <c r="E561" s="12"/>
      <c r="F561" s="10"/>
      <c r="G561" s="10"/>
      <c r="H561" s="10"/>
      <c r="I561" s="10"/>
      <c r="J561" s="10"/>
      <c r="K561" s="10"/>
    </row>
    <row r="562" spans="1:11" x14ac:dyDescent="0.2">
      <c r="A562" s="8"/>
      <c r="B562" s="5"/>
      <c r="C562" s="5"/>
      <c r="D562" s="5"/>
      <c r="E562" s="6"/>
      <c r="F562" s="5"/>
      <c r="G562" s="5"/>
      <c r="H562" s="7"/>
      <c r="I562" s="7"/>
      <c r="J562" s="7"/>
      <c r="K562" s="7"/>
    </row>
    <row r="563" spans="1:11" x14ac:dyDescent="0.2">
      <c r="A563" s="8"/>
      <c r="B563" s="5"/>
      <c r="C563" s="5"/>
      <c r="D563" s="5"/>
      <c r="E563" s="6"/>
      <c r="F563" s="5"/>
      <c r="G563" s="5"/>
      <c r="H563" s="7"/>
      <c r="I563" s="7"/>
      <c r="J563" s="7"/>
      <c r="K563" s="7"/>
    </row>
    <row r="564" spans="1:11" x14ac:dyDescent="0.2">
      <c r="A564" s="8"/>
      <c r="B564" s="5"/>
      <c r="C564" s="5"/>
      <c r="D564" s="5"/>
      <c r="E564" s="6"/>
      <c r="F564" s="5"/>
      <c r="G564" s="5"/>
      <c r="H564" s="7"/>
      <c r="I564" s="7"/>
      <c r="J564" s="7"/>
      <c r="K564" s="7"/>
    </row>
    <row r="565" spans="1:11" x14ac:dyDescent="0.2">
      <c r="A565" s="8"/>
      <c r="B565" s="5"/>
      <c r="C565" s="5"/>
      <c r="D565" s="5"/>
      <c r="E565" s="6"/>
      <c r="F565" s="5"/>
      <c r="G565" s="5"/>
      <c r="H565" s="7"/>
      <c r="I565" s="7"/>
      <c r="J565" s="7"/>
      <c r="K565" s="7"/>
    </row>
    <row r="566" spans="1:11" x14ac:dyDescent="0.2">
      <c r="A566" s="8"/>
      <c r="B566" s="5"/>
      <c r="C566" s="5"/>
      <c r="D566" s="5"/>
      <c r="E566" s="6"/>
      <c r="F566" s="5"/>
      <c r="G566" s="5"/>
      <c r="H566" s="7"/>
      <c r="I566" s="7"/>
      <c r="J566" s="7"/>
      <c r="K566" s="7"/>
    </row>
    <row r="567" spans="1:11" x14ac:dyDescent="0.2">
      <c r="A567" s="8"/>
      <c r="B567" s="5"/>
      <c r="C567" s="5"/>
      <c r="D567" s="5"/>
      <c r="E567" s="6"/>
      <c r="F567" s="5"/>
      <c r="G567" s="5"/>
      <c r="H567" s="7"/>
      <c r="I567" s="7"/>
      <c r="J567" s="7"/>
      <c r="K567" s="7"/>
    </row>
    <row r="568" spans="1:11" x14ac:dyDescent="0.2">
      <c r="A568" s="8"/>
      <c r="B568" s="5"/>
      <c r="C568" s="5"/>
      <c r="D568" s="5"/>
      <c r="E568" s="6"/>
      <c r="F568" s="5"/>
      <c r="G568" s="5"/>
      <c r="H568" s="7"/>
      <c r="I568" s="7"/>
      <c r="J568" s="7"/>
      <c r="K568" s="7"/>
    </row>
    <row r="569" spans="1:11" x14ac:dyDescent="0.2">
      <c r="A569" s="8"/>
      <c r="B569" s="5"/>
      <c r="C569" s="5"/>
      <c r="D569" s="5"/>
      <c r="E569" s="6"/>
      <c r="F569" s="5"/>
      <c r="G569" s="5"/>
      <c r="H569" s="7"/>
      <c r="I569" s="7"/>
      <c r="J569" s="7"/>
      <c r="K569" s="7"/>
    </row>
    <row r="570" spans="1:11" x14ac:dyDescent="0.2">
      <c r="A570" s="8"/>
      <c r="B570" s="5"/>
      <c r="C570" s="5"/>
      <c r="D570" s="5"/>
      <c r="E570" s="6"/>
      <c r="F570" s="5"/>
      <c r="G570" s="5"/>
      <c r="H570" s="7"/>
      <c r="I570" s="7"/>
      <c r="J570" s="7"/>
      <c r="K570" s="7"/>
    </row>
    <row r="571" spans="1:11" x14ac:dyDescent="0.2">
      <c r="A571" s="8"/>
      <c r="B571" s="5"/>
      <c r="C571" s="5"/>
      <c r="D571" s="5"/>
      <c r="E571" s="6"/>
      <c r="F571" s="5"/>
      <c r="G571" s="5"/>
      <c r="H571" s="7"/>
      <c r="I571" s="7"/>
      <c r="J571" s="7"/>
      <c r="K571" s="7"/>
    </row>
    <row r="572" spans="1:11" x14ac:dyDescent="0.2">
      <c r="A572" s="8"/>
      <c r="B572" s="5"/>
      <c r="C572" s="5"/>
      <c r="D572" s="5"/>
      <c r="E572" s="6"/>
      <c r="F572" s="5"/>
      <c r="G572" s="5"/>
      <c r="H572" s="7"/>
      <c r="I572" s="7"/>
      <c r="J572" s="7"/>
      <c r="K572" s="7"/>
    </row>
    <row r="573" spans="1:11" x14ac:dyDescent="0.2">
      <c r="A573" s="8"/>
      <c r="B573" s="5"/>
      <c r="C573" s="5"/>
      <c r="D573" s="5"/>
      <c r="E573" s="6"/>
      <c r="F573" s="5"/>
      <c r="G573" s="5"/>
      <c r="H573" s="7"/>
      <c r="I573" s="7"/>
      <c r="J573" s="7"/>
      <c r="K573" s="7"/>
    </row>
    <row r="574" spans="1:11" x14ac:dyDescent="0.2">
      <c r="A574" s="8"/>
      <c r="B574" s="5"/>
      <c r="C574" s="5"/>
      <c r="D574" s="5"/>
      <c r="E574" s="6"/>
      <c r="F574" s="5"/>
      <c r="G574" s="5"/>
      <c r="H574" s="7"/>
      <c r="I574" s="7"/>
      <c r="J574" s="7"/>
      <c r="K574" s="7"/>
    </row>
    <row r="575" spans="1:11" x14ac:dyDescent="0.2">
      <c r="A575" s="8"/>
      <c r="B575" s="5"/>
      <c r="C575" s="5"/>
      <c r="D575" s="5"/>
      <c r="E575" s="6"/>
      <c r="F575" s="5"/>
      <c r="G575" s="5"/>
      <c r="H575" s="7"/>
      <c r="I575" s="7"/>
      <c r="J575" s="7"/>
      <c r="K575" s="7"/>
    </row>
    <row r="576" spans="1:11" x14ac:dyDescent="0.2">
      <c r="A576" s="8"/>
      <c r="B576" s="5"/>
      <c r="C576" s="5"/>
      <c r="D576" s="5"/>
      <c r="E576" s="6"/>
      <c r="F576" s="5"/>
      <c r="G576" s="5"/>
      <c r="H576" s="7"/>
      <c r="I576" s="7"/>
      <c r="J576" s="7"/>
      <c r="K576" s="7"/>
    </row>
    <row r="577" spans="1:11" x14ac:dyDescent="0.2">
      <c r="A577" s="8"/>
      <c r="B577" s="5"/>
      <c r="C577" s="5"/>
      <c r="D577" s="5"/>
      <c r="E577" s="6"/>
      <c r="F577" s="5"/>
      <c r="G577" s="5"/>
      <c r="H577" s="7"/>
      <c r="I577" s="7"/>
      <c r="J577" s="7"/>
      <c r="K577" s="7"/>
    </row>
    <row r="578" spans="1:11" x14ac:dyDescent="0.2">
      <c r="A578" s="8"/>
      <c r="B578" s="5"/>
      <c r="C578" s="5"/>
      <c r="D578" s="5"/>
      <c r="E578" s="6"/>
      <c r="F578" s="5"/>
      <c r="G578" s="5"/>
      <c r="H578" s="7"/>
      <c r="I578" s="7"/>
      <c r="J578" s="7"/>
      <c r="K578" s="7"/>
    </row>
    <row r="579" spans="1:11" x14ac:dyDescent="0.2">
      <c r="A579" s="8"/>
      <c r="B579" s="5"/>
      <c r="C579" s="5"/>
      <c r="D579" s="5"/>
      <c r="E579" s="6"/>
      <c r="F579" s="5"/>
      <c r="G579" s="5"/>
      <c r="H579" s="7"/>
      <c r="I579" s="7"/>
      <c r="J579" s="7"/>
      <c r="K579" s="7"/>
    </row>
    <row r="580" spans="1:11" x14ac:dyDescent="0.2">
      <c r="A580" s="8"/>
      <c r="B580" s="5"/>
      <c r="C580" s="5"/>
      <c r="D580" s="5"/>
      <c r="E580" s="6"/>
      <c r="F580" s="5"/>
      <c r="G580" s="5"/>
      <c r="H580" s="7"/>
      <c r="I580" s="7"/>
      <c r="J580" s="7"/>
      <c r="K580" s="7"/>
    </row>
    <row r="581" spans="1:11" x14ac:dyDescent="0.2">
      <c r="A581" s="8"/>
      <c r="B581" s="5"/>
      <c r="C581" s="5"/>
      <c r="D581" s="5"/>
      <c r="E581" s="6"/>
      <c r="F581" s="5"/>
      <c r="G581" s="5"/>
      <c r="H581" s="7"/>
      <c r="I581" s="7"/>
      <c r="J581" s="7"/>
      <c r="K581" s="7"/>
    </row>
    <row r="582" spans="1:11" x14ac:dyDescent="0.2">
      <c r="A582" s="8"/>
      <c r="B582" s="5"/>
      <c r="C582" s="5"/>
      <c r="D582" s="5"/>
      <c r="E582" s="6"/>
      <c r="F582" s="5"/>
      <c r="G582" s="5"/>
      <c r="H582" s="7"/>
      <c r="I582" s="7"/>
      <c r="J582" s="7"/>
      <c r="K582" s="7"/>
    </row>
    <row r="583" spans="1:11" x14ac:dyDescent="0.2">
      <c r="A583" s="8"/>
      <c r="B583" s="5"/>
      <c r="C583" s="5"/>
      <c r="D583" s="5"/>
      <c r="E583" s="6"/>
      <c r="F583" s="5"/>
      <c r="G583" s="5"/>
      <c r="H583" s="7"/>
      <c r="I583" s="7"/>
      <c r="J583" s="7"/>
      <c r="K583" s="7"/>
    </row>
    <row r="584" spans="1:11" x14ac:dyDescent="0.2">
      <c r="A584" s="8"/>
      <c r="B584" s="5"/>
      <c r="C584" s="5"/>
      <c r="D584" s="5"/>
      <c r="E584" s="6"/>
      <c r="F584" s="5"/>
      <c r="G584" s="5"/>
      <c r="H584" s="7"/>
      <c r="I584" s="7"/>
      <c r="J584" s="7"/>
      <c r="K584" s="7"/>
    </row>
    <row r="585" spans="1:11" x14ac:dyDescent="0.2">
      <c r="A585" s="8"/>
      <c r="B585" s="5"/>
      <c r="C585" s="5"/>
      <c r="D585" s="5"/>
      <c r="E585" s="6"/>
      <c r="F585" s="5"/>
      <c r="G585" s="5"/>
      <c r="H585" s="7"/>
      <c r="I585" s="7"/>
      <c r="J585" s="7"/>
      <c r="K585" s="7"/>
    </row>
    <row r="586" spans="1:11" x14ac:dyDescent="0.2">
      <c r="A586" s="8"/>
      <c r="B586" s="5"/>
      <c r="C586" s="5"/>
      <c r="D586" s="5"/>
      <c r="E586" s="6"/>
      <c r="F586" s="5"/>
      <c r="G586" s="5"/>
      <c r="H586" s="7"/>
      <c r="I586" s="7"/>
      <c r="J586" s="7"/>
      <c r="K586" s="7"/>
    </row>
    <row r="587" spans="1:11" x14ac:dyDescent="0.2">
      <c r="A587" s="8"/>
      <c r="B587" s="5"/>
      <c r="C587" s="5"/>
      <c r="D587" s="5"/>
      <c r="E587" s="6"/>
      <c r="F587" s="5"/>
      <c r="G587" s="5"/>
      <c r="H587" s="7"/>
      <c r="I587" s="7"/>
      <c r="J587" s="7"/>
      <c r="K587" s="7"/>
    </row>
    <row r="588" spans="1:11" x14ac:dyDescent="0.2">
      <c r="A588" s="8"/>
      <c r="B588" s="5"/>
      <c r="C588" s="5"/>
      <c r="D588" s="5"/>
      <c r="E588" s="6"/>
      <c r="F588" s="5"/>
      <c r="G588" s="5"/>
      <c r="H588" s="7"/>
      <c r="I588" s="7"/>
      <c r="J588" s="7"/>
      <c r="K588" s="7"/>
    </row>
    <row r="589" spans="1:11" x14ac:dyDescent="0.2">
      <c r="A589" s="8"/>
      <c r="B589" s="5"/>
      <c r="C589" s="5"/>
      <c r="D589" s="5"/>
      <c r="E589" s="6"/>
      <c r="F589" s="5"/>
      <c r="G589" s="5"/>
      <c r="H589" s="7"/>
      <c r="I589" s="7"/>
      <c r="J589" s="7"/>
      <c r="K589" s="7"/>
    </row>
    <row r="590" spans="1:11" x14ac:dyDescent="0.2">
      <c r="A590" s="8"/>
      <c r="B590" s="5"/>
      <c r="C590" s="5"/>
      <c r="D590" s="5"/>
      <c r="E590" s="6"/>
      <c r="F590" s="5"/>
      <c r="G590" s="5"/>
      <c r="H590" s="7"/>
      <c r="I590" s="7"/>
      <c r="J590" s="7"/>
      <c r="K590" s="7"/>
    </row>
    <row r="591" spans="1:11" x14ac:dyDescent="0.2">
      <c r="A591" s="8"/>
      <c r="B591" s="5"/>
      <c r="C591" s="5"/>
      <c r="D591" s="5"/>
      <c r="E591" s="6"/>
      <c r="F591" s="5"/>
      <c r="G591" s="5"/>
      <c r="H591" s="7"/>
      <c r="I591" s="7"/>
      <c r="J591" s="7"/>
      <c r="K591" s="7"/>
    </row>
    <row r="592" spans="1:11" x14ac:dyDescent="0.2">
      <c r="A592" s="8"/>
      <c r="B592" s="5"/>
      <c r="C592" s="5"/>
      <c r="D592" s="5"/>
      <c r="E592" s="6"/>
      <c r="F592" s="5"/>
      <c r="G592" s="5"/>
      <c r="H592" s="7"/>
      <c r="I592" s="7"/>
      <c r="J592" s="7"/>
      <c r="K592" s="7"/>
    </row>
    <row r="593" spans="1:11" x14ac:dyDescent="0.2">
      <c r="A593" s="8"/>
      <c r="B593" s="5"/>
      <c r="C593" s="5"/>
      <c r="D593" s="5"/>
      <c r="E593" s="6"/>
      <c r="F593" s="5"/>
      <c r="G593" s="5"/>
      <c r="H593" s="7"/>
      <c r="I593" s="7"/>
      <c r="J593" s="7"/>
      <c r="K593" s="7"/>
    </row>
    <row r="594" spans="1:11" x14ac:dyDescent="0.2">
      <c r="A594" s="8"/>
      <c r="B594" s="5"/>
      <c r="C594" s="5"/>
      <c r="D594" s="5"/>
      <c r="E594" s="6"/>
      <c r="F594" s="5"/>
      <c r="G594" s="5"/>
      <c r="H594" s="7"/>
      <c r="I594" s="7"/>
      <c r="J594" s="7"/>
      <c r="K594" s="7"/>
    </row>
    <row r="595" spans="1:11" x14ac:dyDescent="0.2">
      <c r="A595" s="8"/>
      <c r="B595" s="5"/>
      <c r="C595" s="5"/>
      <c r="D595" s="5"/>
      <c r="E595" s="6"/>
      <c r="F595" s="5"/>
      <c r="G595" s="5"/>
      <c r="H595" s="7"/>
      <c r="I595" s="7"/>
      <c r="J595" s="7"/>
      <c r="K595" s="7"/>
    </row>
    <row r="596" spans="1:11" x14ac:dyDescent="0.2">
      <c r="A596" s="8"/>
      <c r="B596" s="5"/>
      <c r="C596" s="5"/>
      <c r="D596" s="5"/>
      <c r="E596" s="6"/>
      <c r="F596" s="5"/>
      <c r="G596" s="5"/>
      <c r="H596" s="7"/>
      <c r="I596" s="7"/>
      <c r="J596" s="7"/>
      <c r="K596" s="7"/>
    </row>
    <row r="597" spans="1:11" x14ac:dyDescent="0.2">
      <c r="A597" s="8"/>
      <c r="B597" s="5"/>
      <c r="C597" s="5"/>
      <c r="D597" s="5"/>
      <c r="E597" s="6"/>
      <c r="F597" s="5"/>
      <c r="G597" s="5"/>
      <c r="H597" s="7"/>
      <c r="I597" s="7"/>
      <c r="J597" s="7"/>
      <c r="K597" s="7"/>
    </row>
    <row r="598" spans="1:11" x14ac:dyDescent="0.2">
      <c r="A598" s="8"/>
      <c r="B598" s="5"/>
      <c r="C598" s="5"/>
      <c r="D598" s="5"/>
      <c r="E598" s="6"/>
      <c r="F598" s="5"/>
      <c r="G598" s="5"/>
      <c r="H598" s="7"/>
      <c r="I598" s="7"/>
      <c r="J598" s="7"/>
      <c r="K598" s="7"/>
    </row>
    <row r="599" spans="1:11" x14ac:dyDescent="0.2">
      <c r="A599" s="8"/>
      <c r="B599" s="5"/>
      <c r="C599" s="5"/>
      <c r="D599" s="5"/>
      <c r="E599" s="6"/>
      <c r="F599" s="5"/>
      <c r="G599" s="5"/>
      <c r="H599" s="7"/>
      <c r="I599" s="7"/>
      <c r="J599" s="7"/>
      <c r="K599" s="7"/>
    </row>
    <row r="600" spans="1:11" x14ac:dyDescent="0.2">
      <c r="A600" s="8"/>
      <c r="B600" s="5"/>
      <c r="C600" s="5"/>
      <c r="D600" s="5"/>
      <c r="E600" s="6"/>
      <c r="F600" s="5"/>
      <c r="G600" s="5"/>
      <c r="H600" s="7"/>
      <c r="I600" s="7"/>
      <c r="J600" s="7"/>
      <c r="K600" s="7"/>
    </row>
    <row r="601" spans="1:11" x14ac:dyDescent="0.2">
      <c r="A601" s="8"/>
      <c r="B601" s="5"/>
      <c r="C601" s="5"/>
      <c r="D601" s="5"/>
      <c r="E601" s="6"/>
      <c r="F601" s="5"/>
      <c r="G601" s="5"/>
      <c r="H601" s="7"/>
      <c r="I601" s="7"/>
      <c r="J601" s="7"/>
      <c r="K601" s="7"/>
    </row>
    <row r="602" spans="1:11" x14ac:dyDescent="0.2">
      <c r="A602" s="8"/>
      <c r="B602" s="5"/>
      <c r="C602" s="5"/>
      <c r="D602" s="5"/>
      <c r="E602" s="6"/>
      <c r="F602" s="5"/>
      <c r="G602" s="5"/>
      <c r="H602" s="7"/>
      <c r="I602" s="7"/>
      <c r="J602" s="7"/>
      <c r="K602" s="7"/>
    </row>
    <row r="603" spans="1:11" x14ac:dyDescent="0.2">
      <c r="A603" s="8"/>
      <c r="B603" s="5"/>
      <c r="C603" s="5"/>
      <c r="D603" s="5"/>
      <c r="E603" s="6"/>
      <c r="F603" s="5"/>
      <c r="G603" s="5"/>
      <c r="H603" s="7"/>
      <c r="I603" s="7"/>
      <c r="J603" s="7"/>
      <c r="K603" s="7"/>
    </row>
    <row r="604" spans="1:11" x14ac:dyDescent="0.2">
      <c r="A604" s="8"/>
      <c r="B604" s="5"/>
      <c r="C604" s="5"/>
      <c r="D604" s="5"/>
      <c r="E604" s="6"/>
      <c r="F604" s="5"/>
      <c r="G604" s="5"/>
      <c r="H604" s="7"/>
      <c r="I604" s="7"/>
      <c r="J604" s="7"/>
      <c r="K604" s="7"/>
    </row>
    <row r="605" spans="1:11" x14ac:dyDescent="0.2">
      <c r="A605" s="8"/>
      <c r="B605" s="5"/>
      <c r="C605" s="5"/>
      <c r="D605" s="5"/>
      <c r="E605" s="6"/>
      <c r="F605" s="5"/>
      <c r="G605" s="5"/>
      <c r="H605" s="7"/>
      <c r="I605" s="7"/>
      <c r="J605" s="7"/>
      <c r="K605" s="7"/>
    </row>
    <row r="606" spans="1:11" x14ac:dyDescent="0.2">
      <c r="A606" s="8"/>
      <c r="B606" s="5"/>
      <c r="C606" s="5"/>
      <c r="D606" s="5"/>
      <c r="E606" s="6"/>
      <c r="F606" s="5"/>
      <c r="G606" s="5"/>
      <c r="H606" s="7"/>
      <c r="I606" s="7"/>
      <c r="J606" s="7"/>
      <c r="K606" s="7"/>
    </row>
    <row r="607" spans="1:11" x14ac:dyDescent="0.2">
      <c r="A607" s="8"/>
      <c r="B607" s="5"/>
      <c r="C607" s="5"/>
      <c r="D607" s="5"/>
      <c r="E607" s="6"/>
      <c r="F607" s="5"/>
      <c r="G607" s="5"/>
      <c r="H607" s="7"/>
      <c r="I607" s="7"/>
      <c r="J607" s="7"/>
      <c r="K607" s="7"/>
    </row>
    <row r="608" spans="1:11" x14ac:dyDescent="0.2">
      <c r="A608" s="8"/>
      <c r="B608" s="5"/>
      <c r="C608" s="5"/>
      <c r="D608" s="5"/>
      <c r="E608" s="6"/>
      <c r="F608" s="5"/>
      <c r="G608" s="5"/>
      <c r="H608" s="7"/>
      <c r="I608" s="7"/>
      <c r="J608" s="7"/>
      <c r="K608" s="7"/>
    </row>
    <row r="609" spans="1:11" x14ac:dyDescent="0.2">
      <c r="A609" s="8"/>
      <c r="B609" s="5"/>
      <c r="C609" s="5"/>
      <c r="D609" s="5"/>
      <c r="E609" s="6"/>
      <c r="F609" s="5"/>
      <c r="G609" s="5"/>
      <c r="H609" s="7"/>
      <c r="I609" s="7"/>
      <c r="J609" s="7"/>
      <c r="K609" s="7"/>
    </row>
    <row r="610" spans="1:11" x14ac:dyDescent="0.2">
      <c r="A610" s="8"/>
      <c r="B610" s="5"/>
      <c r="C610" s="5"/>
      <c r="D610" s="5"/>
      <c r="E610" s="6"/>
      <c r="F610" s="5"/>
      <c r="G610" s="5"/>
      <c r="H610" s="7"/>
      <c r="I610" s="7"/>
      <c r="J610" s="7"/>
      <c r="K610" s="7"/>
    </row>
    <row r="611" spans="1:11" x14ac:dyDescent="0.2">
      <c r="A611" s="8"/>
      <c r="B611" s="5"/>
      <c r="C611" s="5"/>
      <c r="D611" s="5"/>
      <c r="E611" s="6"/>
      <c r="F611" s="5"/>
      <c r="G611" s="5"/>
      <c r="H611" s="7"/>
      <c r="I611" s="7"/>
      <c r="J611" s="7"/>
      <c r="K611" s="7"/>
    </row>
    <row r="612" spans="1:11" x14ac:dyDescent="0.2">
      <c r="A612" s="8"/>
      <c r="B612" s="5"/>
      <c r="C612" s="5"/>
      <c r="D612" s="5"/>
      <c r="E612" s="6"/>
      <c r="F612" s="5"/>
      <c r="G612" s="5"/>
      <c r="H612" s="7"/>
      <c r="I612" s="7"/>
      <c r="J612" s="7"/>
      <c r="K612" s="7"/>
    </row>
    <row r="613" spans="1:11" x14ac:dyDescent="0.2">
      <c r="A613" s="8"/>
      <c r="B613" s="5"/>
      <c r="C613" s="5"/>
      <c r="D613" s="5"/>
      <c r="E613" s="6"/>
      <c r="F613" s="5"/>
      <c r="G613" s="5"/>
      <c r="H613" s="7"/>
      <c r="I613" s="7"/>
      <c r="J613" s="7"/>
      <c r="K613" s="7"/>
    </row>
    <row r="614" spans="1:11" x14ac:dyDescent="0.2">
      <c r="A614" s="8"/>
      <c r="B614" s="5"/>
      <c r="C614" s="5"/>
      <c r="D614" s="5"/>
      <c r="E614" s="6"/>
      <c r="F614" s="5"/>
      <c r="G614" s="5"/>
      <c r="H614" s="7"/>
      <c r="I614" s="7"/>
      <c r="J614" s="7"/>
      <c r="K614" s="7"/>
    </row>
    <row r="615" spans="1:11" x14ac:dyDescent="0.2">
      <c r="A615" s="8"/>
      <c r="B615" s="5"/>
      <c r="C615" s="5"/>
      <c r="D615" s="5"/>
      <c r="E615" s="6"/>
      <c r="F615" s="5"/>
      <c r="G615" s="5"/>
      <c r="H615" s="7"/>
      <c r="I615" s="7"/>
      <c r="J615" s="7"/>
      <c r="K615" s="7"/>
    </row>
    <row r="616" spans="1:11" x14ac:dyDescent="0.2">
      <c r="A616" s="8"/>
      <c r="B616" s="5"/>
      <c r="C616" s="5"/>
      <c r="D616" s="5"/>
      <c r="E616" s="6"/>
      <c r="F616" s="5"/>
      <c r="G616" s="5"/>
      <c r="H616" s="7"/>
      <c r="I616" s="7"/>
      <c r="J616" s="7"/>
      <c r="K616" s="7"/>
    </row>
    <row r="617" spans="1:11" x14ac:dyDescent="0.2">
      <c r="A617" s="8"/>
      <c r="B617" s="5"/>
      <c r="C617" s="5"/>
      <c r="D617" s="5"/>
      <c r="E617" s="6"/>
      <c r="F617" s="5"/>
      <c r="G617" s="5"/>
      <c r="H617" s="7"/>
      <c r="I617" s="7"/>
      <c r="J617" s="7"/>
      <c r="K617" s="7"/>
    </row>
    <row r="618" spans="1:11" x14ac:dyDescent="0.2">
      <c r="A618" s="8"/>
      <c r="B618" s="5"/>
      <c r="C618" s="5"/>
      <c r="D618" s="5"/>
      <c r="E618" s="6"/>
      <c r="F618" s="5"/>
      <c r="G618" s="5"/>
      <c r="H618" s="7"/>
      <c r="I618" s="7"/>
      <c r="J618" s="7"/>
      <c r="K618" s="7"/>
    </row>
    <row r="619" spans="1:11" x14ac:dyDescent="0.2">
      <c r="A619" s="8"/>
      <c r="B619" s="5"/>
      <c r="C619" s="5"/>
      <c r="D619" s="5"/>
      <c r="E619" s="6"/>
      <c r="F619" s="5"/>
      <c r="G619" s="5"/>
      <c r="H619" s="7"/>
      <c r="I619" s="7"/>
      <c r="J619" s="7"/>
      <c r="K619" s="7"/>
    </row>
    <row r="620" spans="1:11" x14ac:dyDescent="0.2">
      <c r="A620" s="8"/>
      <c r="B620" s="5"/>
      <c r="C620" s="5"/>
      <c r="D620" s="5"/>
      <c r="E620" s="6"/>
      <c r="F620" s="5"/>
      <c r="G620" s="5"/>
      <c r="H620" s="7"/>
      <c r="I620" s="7"/>
      <c r="J620" s="7"/>
      <c r="K620" s="7"/>
    </row>
    <row r="621" spans="1:11" x14ac:dyDescent="0.2">
      <c r="A621" s="8"/>
      <c r="B621" s="5"/>
      <c r="C621" s="5"/>
      <c r="D621" s="5"/>
      <c r="E621" s="6"/>
      <c r="F621" s="5"/>
      <c r="G621" s="5"/>
      <c r="H621" s="7"/>
      <c r="I621" s="7"/>
      <c r="J621" s="7"/>
      <c r="K621" s="7"/>
    </row>
    <row r="622" spans="1:11" x14ac:dyDescent="0.2">
      <c r="A622" s="8"/>
      <c r="B622" s="5"/>
      <c r="C622" s="5"/>
      <c r="D622" s="5"/>
      <c r="E622" s="6"/>
      <c r="F622" s="5"/>
      <c r="G622" s="5"/>
      <c r="H622" s="7"/>
      <c r="I622" s="7"/>
      <c r="J622" s="7"/>
      <c r="K622" s="7"/>
    </row>
    <row r="623" spans="1:11" x14ac:dyDescent="0.2">
      <c r="A623" s="8"/>
      <c r="B623" s="5"/>
      <c r="C623" s="5"/>
      <c r="D623" s="5"/>
      <c r="E623" s="6"/>
      <c r="F623" s="5"/>
      <c r="G623" s="5"/>
      <c r="H623" s="7"/>
      <c r="I623" s="7"/>
      <c r="J623" s="7"/>
      <c r="K623" s="7"/>
    </row>
    <row r="624" spans="1:11" x14ac:dyDescent="0.2">
      <c r="A624" s="8"/>
      <c r="B624" s="5"/>
      <c r="C624" s="5"/>
      <c r="D624" s="5"/>
      <c r="E624" s="6"/>
      <c r="F624" s="5"/>
      <c r="G624" s="5"/>
      <c r="H624" s="7"/>
      <c r="I624" s="7"/>
      <c r="J624" s="7"/>
      <c r="K624" s="7"/>
    </row>
    <row r="625" spans="1:11" x14ac:dyDescent="0.2">
      <c r="A625" s="8"/>
      <c r="B625" s="5"/>
      <c r="C625" s="5"/>
      <c r="D625" s="5"/>
      <c r="E625" s="6"/>
      <c r="F625" s="5"/>
      <c r="G625" s="5"/>
      <c r="H625" s="7"/>
      <c r="I625" s="7"/>
      <c r="J625" s="7"/>
      <c r="K625" s="7"/>
    </row>
    <row r="626" spans="1:11" x14ac:dyDescent="0.2">
      <c r="A626" s="8"/>
      <c r="B626" s="5"/>
      <c r="C626" s="5"/>
      <c r="D626" s="5"/>
      <c r="E626" s="6"/>
      <c r="F626" s="5"/>
      <c r="G626" s="5"/>
      <c r="H626" s="7"/>
      <c r="I626" s="7"/>
      <c r="J626" s="7"/>
      <c r="K626" s="7"/>
    </row>
    <row r="627" spans="1:11" x14ac:dyDescent="0.2">
      <c r="A627" s="8"/>
      <c r="B627" s="5"/>
      <c r="C627" s="5"/>
      <c r="D627" s="5"/>
      <c r="E627" s="6"/>
      <c r="F627" s="5"/>
      <c r="G627" s="5"/>
      <c r="H627" s="7"/>
      <c r="I627" s="7"/>
      <c r="J627" s="7"/>
      <c r="K627" s="7"/>
    </row>
    <row r="628" spans="1:11" x14ac:dyDescent="0.2">
      <c r="A628" s="8"/>
      <c r="B628" s="5"/>
      <c r="C628" s="5"/>
      <c r="D628" s="5"/>
      <c r="E628" s="6"/>
      <c r="F628" s="5"/>
      <c r="G628" s="5"/>
      <c r="H628" s="7"/>
      <c r="I628" s="7"/>
      <c r="J628" s="7"/>
      <c r="K628" s="7"/>
    </row>
    <row r="629" spans="1:11" x14ac:dyDescent="0.2">
      <c r="A629" s="8"/>
      <c r="B629" s="5"/>
      <c r="C629" s="5"/>
      <c r="D629" s="5"/>
      <c r="E629" s="6"/>
      <c r="F629" s="5"/>
      <c r="G629" s="5"/>
      <c r="H629" s="7"/>
      <c r="I629" s="7"/>
      <c r="J629" s="7"/>
      <c r="K629" s="7"/>
    </row>
    <row r="630" spans="1:11" x14ac:dyDescent="0.2">
      <c r="A630" s="8"/>
      <c r="B630" s="5"/>
      <c r="C630" s="5"/>
      <c r="D630" s="5"/>
      <c r="E630" s="6"/>
      <c r="F630" s="5"/>
      <c r="G630" s="5"/>
      <c r="H630" s="7"/>
      <c r="I630" s="7"/>
      <c r="J630" s="7"/>
      <c r="K630" s="7"/>
    </row>
    <row r="631" spans="1:11" x14ac:dyDescent="0.2">
      <c r="A631" s="8"/>
      <c r="B631" s="5"/>
      <c r="C631" s="5"/>
      <c r="D631" s="5"/>
      <c r="E631" s="6"/>
      <c r="F631" s="5"/>
      <c r="G631" s="5"/>
      <c r="H631" s="7"/>
      <c r="I631" s="7"/>
      <c r="J631" s="7"/>
      <c r="K631" s="7"/>
    </row>
    <row r="632" spans="1:11" x14ac:dyDescent="0.2">
      <c r="A632" s="8"/>
      <c r="B632" s="5"/>
      <c r="C632" s="5"/>
      <c r="D632" s="5"/>
      <c r="E632" s="6"/>
      <c r="F632" s="5"/>
      <c r="G632" s="5"/>
      <c r="H632" s="7"/>
      <c r="I632" s="7"/>
      <c r="J632" s="7"/>
      <c r="K632" s="7"/>
    </row>
    <row r="633" spans="1:11" x14ac:dyDescent="0.2">
      <c r="A633" s="8"/>
      <c r="B633" s="5"/>
      <c r="C633" s="5"/>
      <c r="D633" s="5"/>
      <c r="E633" s="6"/>
      <c r="F633" s="5"/>
      <c r="G633" s="5"/>
      <c r="H633" s="7"/>
      <c r="I633" s="7"/>
      <c r="J633" s="7"/>
      <c r="K633" s="7"/>
    </row>
    <row r="634" spans="1:11" x14ac:dyDescent="0.2">
      <c r="A634" s="8"/>
      <c r="B634" s="5"/>
      <c r="C634" s="5"/>
      <c r="D634" s="5"/>
      <c r="E634" s="6"/>
      <c r="F634" s="5"/>
      <c r="G634" s="5"/>
      <c r="H634" s="7"/>
      <c r="I634" s="7"/>
      <c r="J634" s="7"/>
      <c r="K634" s="7"/>
    </row>
    <row r="635" spans="1:11" x14ac:dyDescent="0.2">
      <c r="A635" s="8"/>
      <c r="B635" s="5"/>
      <c r="C635" s="5"/>
      <c r="D635" s="5"/>
      <c r="E635" s="6"/>
      <c r="F635" s="5"/>
      <c r="G635" s="5"/>
      <c r="H635" s="7"/>
      <c r="I635" s="7"/>
      <c r="J635" s="7"/>
      <c r="K635" s="7"/>
    </row>
    <row r="636" spans="1:11" x14ac:dyDescent="0.2">
      <c r="A636" s="8"/>
      <c r="B636" s="5"/>
      <c r="C636" s="5"/>
      <c r="D636" s="5"/>
      <c r="E636" s="6"/>
      <c r="F636" s="5"/>
      <c r="G636" s="5"/>
      <c r="H636" s="7"/>
      <c r="I636" s="7"/>
      <c r="J636" s="7"/>
      <c r="K636" s="7"/>
    </row>
  </sheetData>
  <mergeCells count="12">
    <mergeCell ref="A560:G560"/>
    <mergeCell ref="A6:A7"/>
    <mergeCell ref="B6:B7"/>
    <mergeCell ref="A2:K2"/>
    <mergeCell ref="A558:G558"/>
    <mergeCell ref="F6:G6"/>
    <mergeCell ref="J6:K6"/>
    <mergeCell ref="A441:G441"/>
    <mergeCell ref="E6:E7"/>
    <mergeCell ref="D6:D7"/>
    <mergeCell ref="H6:I6"/>
    <mergeCell ref="C6:C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 alignWithMargins="0"/>
  <rowBreaks count="15" manualBreakCount="15">
    <brk id="25" max="10" man="1"/>
    <brk id="51" max="10" man="1"/>
    <brk id="81" max="10" man="1"/>
    <brk id="107" max="10" man="1"/>
    <brk id="134" max="10" man="1"/>
    <brk id="161" max="10" man="1"/>
    <brk id="187" max="10" man="1"/>
    <brk id="212" max="10" man="1"/>
    <brk id="240" max="10" man="1"/>
    <brk id="265" max="10" man="1"/>
    <brk id="282" max="10" man="1"/>
    <brk id="304" max="10" man="1"/>
    <brk id="325" max="10" man="1"/>
    <brk id="347" max="10" man="1"/>
    <brk id="4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Company>Министерство экономики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</dc:creator>
  <cp:lastModifiedBy>Ефимова Наталья Курбангалеевна</cp:lastModifiedBy>
  <cp:lastPrinted>2022-07-12T08:07:42Z</cp:lastPrinted>
  <dcterms:created xsi:type="dcterms:W3CDTF">1998-04-15T05:50:23Z</dcterms:created>
  <dcterms:modified xsi:type="dcterms:W3CDTF">2022-07-12T12:58:06Z</dcterms:modified>
</cp:coreProperties>
</file>